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'Лист1'!$A$11:$F$290</definedName>
  </definedNames>
  <calcPr fullCalcOnLoad="1"/>
</workbook>
</file>

<file path=xl/sharedStrings.xml><?xml version="1.0" encoding="utf-8"?>
<sst xmlns="http://schemas.openxmlformats.org/spreadsheetml/2006/main" count="1344" uniqueCount="280">
  <si>
    <t>Условно утвержденные расходы</t>
  </si>
  <si>
    <t>01 0 01 00000</t>
  </si>
  <si>
    <t>01 0 02 00000</t>
  </si>
  <si>
    <t>000</t>
  </si>
  <si>
    <t>01 0 05 00000</t>
  </si>
  <si>
    <t>01 0 06 00000</t>
  </si>
  <si>
    <t>01 0 07 00000</t>
  </si>
  <si>
    <t>05</t>
  </si>
  <si>
    <t>01</t>
  </si>
  <si>
    <t>02</t>
  </si>
  <si>
    <t>03</t>
  </si>
  <si>
    <t>04</t>
  </si>
  <si>
    <t>Наименование</t>
  </si>
  <si>
    <t>РЗ</t>
  </si>
  <si>
    <t>ПР</t>
  </si>
  <si>
    <t>ЦСР</t>
  </si>
  <si>
    <t>ВР</t>
  </si>
  <si>
    <t>13</t>
  </si>
  <si>
    <t>14</t>
  </si>
  <si>
    <t>12</t>
  </si>
  <si>
    <t>Непрограммные мероприятия</t>
  </si>
  <si>
    <t>ИТОГО РАСХОДОВ</t>
  </si>
  <si>
    <t>Программные расходы</t>
  </si>
  <si>
    <t>01 0 00 00000</t>
  </si>
  <si>
    <t>77 0 00 00000</t>
  </si>
  <si>
    <t>Уличное освещение</t>
  </si>
  <si>
    <t>Расходы по содержанию незаселенных помещений муниципального жилищного фонда сельских поселений</t>
  </si>
  <si>
    <t>01 0 01 91240</t>
  </si>
  <si>
    <t>Оплата взносов на капитальный ремонт муниципального жилищного фонда сельских поселений</t>
  </si>
  <si>
    <t>01 0 01 91250</t>
  </si>
  <si>
    <t>Мероприятия в области коммунального хозяйства</t>
  </si>
  <si>
    <t>01 0 01 90770</t>
  </si>
  <si>
    <t xml:space="preserve">Мероприятия по оценке недвижимости, признание прав и регулирование отношений по муниципальной собственности </t>
  </si>
  <si>
    <t>01 0 01 90810</t>
  </si>
  <si>
    <t>Мероприятия по благоустройству территории поселения</t>
  </si>
  <si>
    <t>Организация ритуальных услуг и содержание мест захоронения</t>
  </si>
  <si>
    <t>01 0 02 S0410</t>
  </si>
  <si>
    <t>Проведение ремонта дворовых территорий многоквартирных домов</t>
  </si>
  <si>
    <t>01 0 02 91080</t>
  </si>
  <si>
    <t>09</t>
  </si>
  <si>
    <t>01 0 02 90730</t>
  </si>
  <si>
    <t>01 0 02 91090</t>
  </si>
  <si>
    <t>01 0 02 91140</t>
  </si>
  <si>
    <t>Мероприятия по отсыпке дорожного полотна с.Александровка</t>
  </si>
  <si>
    <t>01 0 02 91120</t>
  </si>
  <si>
    <t>01 0 03 00000</t>
  </si>
  <si>
    <t>01 0 04 00000</t>
  </si>
  <si>
    <t>Защита населения и территории от чрезвычайных ситуаций природного и техногенного характера, гражданская оборона.Создание и использование средств резервного фонда поселения</t>
  </si>
  <si>
    <t>10</t>
  </si>
  <si>
    <t xml:space="preserve">Создание и использование средств резервного фонда поселения </t>
  </si>
  <si>
    <t>11</t>
  </si>
  <si>
    <t>870</t>
  </si>
  <si>
    <t>Межбюджетные трансферты на выполнение полномочий поселений по вопросу оформления невостребованных земельных долей</t>
  </si>
  <si>
    <t>Межбюджетные трансферты на выполнение полномочий поселений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эксплуатацию, выдачи градостроительных планов земельных участков.</t>
  </si>
  <si>
    <t>Мероприятия по подготовке проектной документации по внесению изменений в генеральный план и правила землепользования и застройки МО Александровский сельсовет Александровского р-на Оренбургской обл.</t>
  </si>
  <si>
    <t>Мероприятия по внесению изменений в местные нормативы градостроительного проектирования</t>
  </si>
  <si>
    <t>Мероприятия по подготовке межевых и технических планов</t>
  </si>
  <si>
    <t>Глава муниципального образования</t>
  </si>
  <si>
    <t>Центральный аппарат</t>
  </si>
  <si>
    <t>01 0 08 00000</t>
  </si>
  <si>
    <t>Межбюджетные трансферты на выполнение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</si>
  <si>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</si>
  <si>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Межбюджетные трансферты на выполнение полномочий поселений по осуществлению внутреннего муниципального финансового контроля</t>
  </si>
  <si>
    <t>Проведение выборов в представительные органы местного самоуправления поселений Александровского района</t>
  </si>
  <si>
    <t>Осуществление первичного воинского учета на территориях, где отсутствуют военные комиссариаты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</si>
  <si>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</si>
  <si>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07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</si>
  <si>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 организаций культуры</t>
  </si>
  <si>
    <t>08</t>
  </si>
  <si>
    <t>Межбюджетные трансферты на выполнение полномочий поселений по созданию условий для организации досуга  и обеспечение жителей поселения услугами организаций культуры МКУ "Центр по обеспечению жителей поселения услугами  организаций культуры"</t>
  </si>
  <si>
    <t>Физкультурно-оздоровительные  и спортивные мероприятия поселения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</si>
  <si>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</si>
  <si>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</si>
  <si>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Обустройство ,содержание и ремонт мемориальных мест и сооружений</t>
  </si>
  <si>
    <t>01 0 09 00000</t>
  </si>
  <si>
    <t>Обустройство и содержание муниципальных территорий общего пользования (парков,скверов и т.д.)</t>
  </si>
  <si>
    <t>0</t>
  </si>
  <si>
    <t>Приобретение и обустройство дорожных знаков.разметки и искуственных неровностей на дорогах</t>
  </si>
  <si>
    <t>Мероприятия по формированию доступной среды для инвалидов на территории поселения</t>
  </si>
  <si>
    <t>Проектные работы и проведение проверки достоверности определения сметной стоимости зданий, сооружений</t>
  </si>
  <si>
    <t>01 0 02 91160</t>
  </si>
  <si>
    <t>777 0 000040</t>
  </si>
  <si>
    <t>00</t>
  </si>
  <si>
    <t>01 0 03 00040</t>
  </si>
  <si>
    <t>01 0 03 90850</t>
  </si>
  <si>
    <t>01 0 03 90860</t>
  </si>
  <si>
    <t>01 0 04 90920</t>
  </si>
  <si>
    <t>01 0 04 91040</t>
  </si>
  <si>
    <t>01 0 04 91050</t>
  </si>
  <si>
    <t>01 0 04 91110</t>
  </si>
  <si>
    <t>01 0 04 91260</t>
  </si>
  <si>
    <t>Развитие малого и среднего предпринимательства на территории муниципального образования Александровский сельсовет</t>
  </si>
  <si>
    <t>01 0 05 10010</t>
  </si>
  <si>
    <t>01 0 05 10020</t>
  </si>
  <si>
    <t>01 0 05 91150</t>
  </si>
  <si>
    <t>01 0 05 90810</t>
  </si>
  <si>
    <t>01 0 05 90840</t>
  </si>
  <si>
    <t>01 0 06 90820</t>
  </si>
  <si>
    <t>01 0 06 90780</t>
  </si>
  <si>
    <t>01 0 06 90870</t>
  </si>
  <si>
    <t>01 0 07 51180</t>
  </si>
  <si>
    <t>01 0 08 60140</t>
  </si>
  <si>
    <t>01 0 08 60150</t>
  </si>
  <si>
    <t>01 0 08 60160</t>
  </si>
  <si>
    <t xml:space="preserve">01 0 08 60010 </t>
  </si>
  <si>
    <t>01 0 08 60020</t>
  </si>
  <si>
    <t>01 0 08 60080</t>
  </si>
  <si>
    <t>01 0 08 60040</t>
  </si>
  <si>
    <t>01 0 08 60100</t>
  </si>
  <si>
    <t>01 0 08 S0810</t>
  </si>
  <si>
    <t>01 0 09 91100</t>
  </si>
  <si>
    <t>01 0 09 90800</t>
  </si>
  <si>
    <t>01 0 01 91270</t>
  </si>
  <si>
    <t>01 0 02 91280</t>
  </si>
  <si>
    <t>01 0 06 91300</t>
  </si>
  <si>
    <t>01 0 06 91310</t>
  </si>
  <si>
    <t>01 0 06 91320</t>
  </si>
  <si>
    <t>01 0 04 91190</t>
  </si>
  <si>
    <t>Мероприятия по оценке рыночной стоимости земельных участков</t>
  </si>
  <si>
    <t>01 0 06 91290</t>
  </si>
  <si>
    <t>Основное мероприятие 1 «Комплексное развитие системы жилищно-коммунальной инфраструктуры»</t>
  </si>
  <si>
    <t>Основное мероприятие 2  «Комплексное развитие транспортной инфраструктуры и обеспечение безопасности дорожного движения в муниципальном образовании Александровский сельсовет»</t>
  </si>
  <si>
    <t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 и профилактика алкоголизма и наркомании"</t>
  </si>
  <si>
    <t>Основное мероприятие 4 «Мероприятия связанные с проведением топографо-геодезических, картографических,кадастровых и землеустроительных работ»</t>
  </si>
  <si>
    <t>Основное мероприятие 5 «Руководство и управление в сфере установленных функций органов местного самоуправления»</t>
  </si>
  <si>
    <t>Основное мероприятие 6 " Благоустройство территории Александровского сельсовета"</t>
  </si>
  <si>
    <t>Основное мероприятие 7 "Осуществление первичного воинского учета на территориях, где отсутствуют военные комиссариаты"</t>
  </si>
  <si>
    <t>Основное мероприятие 8 "Межбюджетные трансферты передаваемые в бюджет муниципального района на основании заключенных соглашений на выполнение части полномочий поселений"</t>
  </si>
  <si>
    <t>Основное мероприятие 09 "Организация и проведение культурно-массовых, физкультурно-оздоровительных, спортивных мероприятий поселения"</t>
  </si>
  <si>
    <t>Мероприятия в области жилищного хозяйства</t>
  </si>
  <si>
    <t>01 0 01 90750</t>
  </si>
  <si>
    <t>Ремонт и содержание муниципальных автомобильных дорог и сооружений на них</t>
  </si>
  <si>
    <t>Мероприятия по проведению ямочного ремонта улично-дорожной сети</t>
  </si>
  <si>
    <t xml:space="preserve">Мероприятия по проведению проверки достоверности определения сметной стоимости дорог </t>
  </si>
  <si>
    <t>Разработка проектов содержания автомобильных дорог,организации дорожного движения и схем дислокации дорожных знаков и разметки</t>
  </si>
  <si>
    <t>Мероприятия по противодействию экстремизму и профилактика терроризма</t>
  </si>
  <si>
    <t>Мероприятия по профилактике наркомании и алкоголизма</t>
  </si>
  <si>
    <t>Подготовка документов для внесения сведений о границах муниципального образования и населенных пунктов в государственный кадастр недвижимости по сельскому поселению</t>
  </si>
  <si>
    <t>Мероприятия по проведению кадастровых и геодез.работ в отношении земельных участков в с.Александровка</t>
  </si>
  <si>
    <t>Мероприятия по оценке недвижимости, признание прав и регулирование отношений по муниципальной собственности</t>
  </si>
  <si>
    <t>Мероприятия по противодействию коррупции</t>
  </si>
  <si>
    <t>Мероприятия по энергосбережению</t>
  </si>
  <si>
    <t>Мероприятия по организации и проведению культурно-массовых мероприятий</t>
  </si>
  <si>
    <t>план</t>
  </si>
  <si>
    <t>01 0 01 91340</t>
  </si>
  <si>
    <t>Расходы по приобретению жилых помещений для муниципального жилищного фонда сельских поселений</t>
  </si>
  <si>
    <t>Софинансирование расходов на реализацию проектов развития сельских поселений, основанных на местных инициативах</t>
  </si>
  <si>
    <t>01 0 08 60090</t>
  </si>
  <si>
    <t>06</t>
  </si>
  <si>
    <t xml:space="preserve">Межбюджетные трансферты о передаче части полномочий поселений по осуществлению внешнего муниципального финансового контроля </t>
  </si>
  <si>
    <t>2019 год</t>
  </si>
  <si>
    <t>2020 год</t>
  </si>
  <si>
    <t>Мероприятия по предупреждению и ликвидации последствий чрезвычайных ситуаций</t>
  </si>
  <si>
    <t>01 0 03 91230</t>
  </si>
  <si>
    <t>Обеспечение первичных мер пожарной безопасности в границах населенных пунктов поселения</t>
  </si>
  <si>
    <t>01 0 03 90710</t>
  </si>
  <si>
    <t>Мероприятия по пожарной безопасности</t>
  </si>
  <si>
    <t>01 0 03 90880</t>
  </si>
  <si>
    <t>01 0 02 90830</t>
  </si>
  <si>
    <t>Мероприятия по обеспечению безопасности дорожного движения</t>
  </si>
  <si>
    <t>01 0 02 91350</t>
  </si>
  <si>
    <t>Освещение территории поселения</t>
  </si>
  <si>
    <t>01 0 06 91360</t>
  </si>
  <si>
    <t>Мероприятия по формированию современной городской среды на территории МО"Александровский сельсовет Александровского района Оренбургской области" на 2018-2022 годы</t>
  </si>
  <si>
    <t>01 0 06 91380</t>
  </si>
  <si>
    <t>01 0 02 91290</t>
  </si>
  <si>
    <t>01 0 02 90870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</si>
  <si>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</si>
  <si>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</si>
  <si>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</si>
  <si>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</si>
  <si>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122</t>
  </si>
  <si>
    <t>242</t>
  </si>
  <si>
    <t>Иные выплаты персоналу государственных(муниципальных)органов, за исключением фонда оплаты труда</t>
  </si>
  <si>
    <t>Иные закупки товаров, работ и услуг для обеспечения государственных(муниципальных)нужд</t>
  </si>
  <si>
    <t>240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</si>
  <si>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</si>
  <si>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</si>
  <si>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государственных(муниципальных ) нужд</t>
  </si>
  <si>
    <t>Выполнение функций органов местного самоуправление</t>
  </si>
  <si>
    <t>852</t>
  </si>
  <si>
    <t>853</t>
  </si>
  <si>
    <t>Уплата иных платежей</t>
  </si>
  <si>
    <t>Иные межбюджетные трансферты</t>
  </si>
  <si>
    <t>540</t>
  </si>
  <si>
    <t>Расходы на выплаты персоналу государственных(муниципальных) учреждений</t>
  </si>
  <si>
    <t>120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</si>
  <si>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</si>
  <si>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</si>
  <si>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 xml:space="preserve">Закупка товаров, работ и услуг для обеспечения государственных (муниципальныз) нужд в области геодезии и картографии вне рамок государственного оборонного заказа </t>
  </si>
  <si>
    <t>245</t>
  </si>
  <si>
    <t>01 0 08 L0810</t>
  </si>
  <si>
    <t>Мероприятия по обустройству, ремонту и содержанию приборов и оборудования для уличного освещения</t>
  </si>
  <si>
    <t>01 0 10 90920</t>
  </si>
  <si>
    <t xml:space="preserve">01 0 10 90920 </t>
  </si>
  <si>
    <t>851</t>
  </si>
  <si>
    <t>Поддержка муниципальных программ формирования современной городской среды</t>
  </si>
  <si>
    <t>01 0 06 L5550</t>
  </si>
  <si>
    <t>Возмещение расходов, связанных с осуществлением деятельности старост</t>
  </si>
  <si>
    <t>Социальное обеспечение и иные выплаты населению</t>
  </si>
  <si>
    <t>Иные выплаты населению</t>
  </si>
  <si>
    <t>01 0 05 91390</t>
  </si>
  <si>
    <t>300</t>
  </si>
  <si>
    <t>360</t>
  </si>
  <si>
    <t>Средства резервного фонда по чрезвычайным ситуациям Александровского района</t>
  </si>
  <si>
    <t>777 0 000050</t>
  </si>
  <si>
    <t>Работы технического и правового характера по постановке на учет и регистрации бесхозных объектов</t>
  </si>
  <si>
    <t>01 0 04 91220</t>
  </si>
  <si>
    <t>01 0 06 91400</t>
  </si>
  <si>
    <t>01 0 05 91400</t>
  </si>
  <si>
    <t>01 0 01 91400</t>
  </si>
  <si>
    <t>Расходы на уплату налога на имущество сельских поселений</t>
  </si>
  <si>
    <t>Закупка товаров, работ, услуг в целях капитального ремонта государственного (муниципального) имущества</t>
  </si>
  <si>
    <t>243</t>
  </si>
  <si>
    <t>2021 год</t>
  </si>
  <si>
    <t>Межбюджетные трансферты на выполнение полномочий поселений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</si>
  <si>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01 0 08 60030</t>
  </si>
  <si>
    <t>Основное мероприятие 10 "Развитие малого и среднего предпринимательства на территории муниципального образования Александровский сельсовет"</t>
  </si>
  <si>
    <t>01 0 F2 55550</t>
  </si>
  <si>
    <t>01 0 F2 00000</t>
  </si>
  <si>
    <t>Региональный проект «Формирование комфортной городской среды»</t>
  </si>
  <si>
    <t>Реализация программ формирования современной городской среды</t>
  </si>
  <si>
    <t>01 0 01 S0450</t>
  </si>
  <si>
    <t>Мероприятия по капитальному ремонту объектов коммунальной инфраструктуры муниципальной собственности</t>
  </si>
  <si>
    <t>Капитальный ремонт и ремонт автомобильных дорог общего пользования населенных пунктов</t>
  </si>
  <si>
    <t>01 0 П5 S0990</t>
  </si>
  <si>
    <t>Реализация программ формирования современной городской среды за счет средств поселения</t>
  </si>
  <si>
    <t>01 0 F2 91380</t>
  </si>
  <si>
    <t>Расходы на закупку коммунальной техники и оборудования</t>
  </si>
  <si>
    <t>01 0 01 9К100</t>
  </si>
  <si>
    <t>Расходы на закупку коммунальной техники и оборудования за счет средств местного бюджета</t>
  </si>
  <si>
    <t>01 0 01 91430</t>
  </si>
  <si>
    <t>01 0 02 9Д100</t>
  </si>
  <si>
    <t>Мероприятия по проведению строительного контроля при осуществлении работ</t>
  </si>
  <si>
    <t>01 0 02 91420</t>
  </si>
  <si>
    <t>Членские взносы и иные выплаты в ассоциацию муниципальных образований</t>
  </si>
  <si>
    <t>Осуществление дорожной деятельности в отношении автомобильных дорог местного значения</t>
  </si>
  <si>
    <t>Основное мероприятие 12 "Использование и охрана земель муниципального образования"</t>
  </si>
  <si>
    <t>Расходы по использованию и охране земель муниципального образования</t>
  </si>
  <si>
    <t>01 0 12 91440</t>
  </si>
  <si>
    <t>2022 год</t>
  </si>
  <si>
    <t>Основное мероприятие 11 "Реализация мероприятий регионального проекта " Формирование комфортной городской среды"</t>
  </si>
  <si>
    <t>01 0 13 91150</t>
  </si>
  <si>
    <t>Основное мероприятие 13 "Проведение выборов в представительные органы местного самоуправления поселений Александровского района"</t>
  </si>
  <si>
    <t>01 0 02 91270</t>
  </si>
  <si>
    <t>320</t>
  </si>
  <si>
    <t>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</si>
  <si>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</si>
  <si>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</si>
  <si>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01 0 01 91420</t>
  </si>
  <si>
    <t>800</t>
  </si>
  <si>
    <t>880</t>
  </si>
  <si>
    <t>Иные бюджетные ассигнования</t>
  </si>
  <si>
    <t>Специальные расходы</t>
  </si>
  <si>
    <t>2023 год</t>
  </si>
  <si>
    <t>2024 год</t>
  </si>
  <si>
    <t>247</t>
  </si>
  <si>
    <t>Закупка энергетических ресурсов</t>
  </si>
  <si>
    <t>Мероприятия по обеспечению комплексного развития сельских территорий</t>
  </si>
  <si>
    <t>Бюджетные инвестиции в объекты капитального строительства государственной(муниципальной)собственноститоваров.выполнением работ, оказанием услуг</t>
  </si>
  <si>
    <t>01 0 06 L5760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</si>
  <si>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Александровского района</t>
  </si>
  <si>
    <t>Ресурсное обеспечение муниципальной программы "Развитие территории муниципального</t>
  </si>
  <si>
    <t xml:space="preserve">образования Александровский сельсовет по разделам, подразделам, группам и подгруппам видов расходов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</si>
  <si>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</si>
  <si>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Александровского сельсовета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</si>
  <si>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Оренбургской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</si>
  <si>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№3 к постановлению</t>
  </si>
  <si>
    <t>Меропрития по ликвидации (рекультивации) несанкционированных свалок</t>
  </si>
  <si>
    <t>01 0 06 91480</t>
  </si>
  <si>
    <t>Муниципальная программа «Развитие территории муниципального образования Александровский сельсовет» на 2017–2024 годы</t>
  </si>
  <si>
    <t>Осуществление дорожной деятельности</t>
  </si>
  <si>
    <t>01 0 02 S1320</t>
  </si>
  <si>
    <t>Подготовка документов для внесения сведений о границах муниципального образования, границах населенных пунктов функциональных и территориальных зонах с особыми условиями, использования территорий государственный кадастр недвижимости</t>
  </si>
  <si>
    <t>01 0 04 S0820</t>
  </si>
  <si>
    <t>01 0 П5 S1401</t>
  </si>
  <si>
    <t>Реализация инициативных проектов ("Благоустройство мест захоронения")</t>
  </si>
  <si>
    <t>Основное мероприятие 14 "Мероприятия по разработке и  внесению изменений в документацию в области градорегулирования и градостроительства"</t>
  </si>
  <si>
    <t>Мероприятия по подготовке документов в области градостроительной деятельности</t>
  </si>
  <si>
    <t xml:space="preserve">       от 27.10.2021 № 150-п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</si>
</sst>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000000"/>
    <numFmt numFmtId="181" formatCode="0.0000"/>
    <numFmt numFmtId="182" formatCode="0.00000"/>
    <numFmt numFmtId="183" formatCode="0.000000"/>
    <numFmt numFmtId="184" formatCode="0.0000000"/>
    <numFmt numFmtId="185" formatCode="#,##0.00000_р_."/>
    <numFmt numFmtId="186" formatCode="#,##0.00000&quot;р.&quot;"/>
    <numFmt numFmtId="187" formatCode="#,##0.00000"/>
  </numFmts>
  <fonts count="6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82" fontId="2" fillId="0" borderId="10" xfId="0" applyNumberFormat="1" applyFont="1" applyBorder="1" applyAlignment="1">
      <alignment horizontal="center" wrapText="1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182" fontId="3" fillId="0" borderId="10" xfId="0" applyNumberFormat="1" applyFont="1" applyBorder="1" applyAlignment="1">
      <alignment horizontal="center" wrapText="1"/>
    </xf>
    <xf numFmtId="0" fontId="4" fillId="32" borderId="0" xfId="0" applyFont="1" applyFill="1" applyAlignment="1">
      <alignment/>
    </xf>
    <xf numFmtId="0" fontId="3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8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8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7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8" fillId="32" borderId="11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181" fontId="3" fillId="0" borderId="10" xfId="0" applyNumberFormat="1" applyFont="1" applyBorder="1" applyAlignment="1">
      <alignment horizontal="center" wrapText="1"/>
    </xf>
    <xf numFmtId="181" fontId="8" fillId="0" borderId="10" xfId="0" applyNumberFormat="1" applyFont="1" applyBorder="1" applyAlignment="1">
      <alignment horizontal="center" wrapText="1"/>
    </xf>
    <xf numFmtId="182" fontId="10" fillId="0" borderId="10" xfId="0" applyNumberFormat="1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distributed"/>
    </xf>
    <xf numFmtId="0" fontId="11" fillId="32" borderId="13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distributed" wrapText="1"/>
    </xf>
    <xf numFmtId="0" fontId="3" fillId="32" borderId="10" xfId="0" applyFont="1" applyFill="1" applyBorder="1" applyAlignment="1">
      <alignment vertical="distributed"/>
    </xf>
    <xf numFmtId="0" fontId="12" fillId="32" borderId="10" xfId="0" applyFont="1" applyFill="1" applyBorder="1" applyAlignment="1">
      <alignment vertical="distributed"/>
    </xf>
    <xf numFmtId="0" fontId="6" fillId="32" borderId="10" xfId="0" applyFont="1" applyFill="1" applyBorder="1" applyAlignment="1">
      <alignment vertical="distributed"/>
    </xf>
    <xf numFmtId="0" fontId="6" fillId="0" borderId="10" xfId="0" applyFont="1" applyBorder="1" applyAlignment="1">
      <alignment vertical="distributed"/>
    </xf>
    <xf numFmtId="0" fontId="6" fillId="0" borderId="10" xfId="0" applyFont="1" applyBorder="1" applyAlignment="1">
      <alignment vertical="distributed" wrapText="1"/>
    </xf>
    <xf numFmtId="0" fontId="13" fillId="32" borderId="10" xfId="0" applyFont="1" applyFill="1" applyBorder="1" applyAlignment="1">
      <alignment horizontal="left" vertical="center" wrapText="1"/>
    </xf>
    <xf numFmtId="185" fontId="8" fillId="0" borderId="1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justify" vertical="distributed" wrapText="1"/>
    </xf>
    <xf numFmtId="0" fontId="9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distributed" wrapText="1"/>
    </xf>
    <xf numFmtId="0" fontId="8" fillId="32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wrapText="1"/>
    </xf>
    <xf numFmtId="182" fontId="8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vertical="top" wrapText="1"/>
    </xf>
    <xf numFmtId="0" fontId="13" fillId="32" borderId="11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justify" vertical="distributed" wrapText="1"/>
    </xf>
    <xf numFmtId="0" fontId="6" fillId="32" borderId="16" xfId="0" applyFont="1" applyFill="1" applyBorder="1" applyAlignment="1">
      <alignment horizontal="justify" vertical="distributed" wrapText="1"/>
    </xf>
    <xf numFmtId="0" fontId="17" fillId="32" borderId="15" xfId="0" applyFont="1" applyFill="1" applyBorder="1" applyAlignment="1">
      <alignment vertical="top" wrapText="1"/>
    </xf>
    <xf numFmtId="0" fontId="6" fillId="0" borderId="15" xfId="0" applyFont="1" applyBorder="1" applyAlignment="1">
      <alignment vertical="distributed" wrapText="1"/>
    </xf>
    <xf numFmtId="0" fontId="8" fillId="0" borderId="15" xfId="0" applyFont="1" applyBorder="1" applyAlignment="1">
      <alignment horizontal="justify" wrapText="1"/>
    </xf>
    <xf numFmtId="0" fontId="8" fillId="0" borderId="15" xfId="0" applyFont="1" applyBorder="1" applyAlignment="1">
      <alignment horizontal="justify" vertical="distributed" wrapText="1"/>
    </xf>
    <xf numFmtId="0" fontId="8" fillId="0" borderId="15" xfId="0" applyFont="1" applyBorder="1" applyAlignment="1">
      <alignment vertical="distributed"/>
    </xf>
    <xf numFmtId="0" fontId="6" fillId="0" borderId="15" xfId="0" applyFont="1" applyBorder="1" applyAlignment="1">
      <alignment vertical="distributed"/>
    </xf>
    <xf numFmtId="0" fontId="13" fillId="32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/>
    </xf>
    <xf numFmtId="0" fontId="6" fillId="32" borderId="15" xfId="0" applyFont="1" applyFill="1" applyBorder="1" applyAlignment="1">
      <alignment horizontal="justify" wrapText="1"/>
    </xf>
    <xf numFmtId="0" fontId="6" fillId="32" borderId="15" xfId="0" applyFont="1" applyFill="1" applyBorder="1" applyAlignment="1">
      <alignment vertical="distributed"/>
    </xf>
    <xf numFmtId="0" fontId="6" fillId="0" borderId="17" xfId="0" applyFont="1" applyBorder="1" applyAlignment="1">
      <alignment horizontal="justify" vertical="distributed" wrapText="1"/>
    </xf>
    <xf numFmtId="0" fontId="6" fillId="0" borderId="18" xfId="0" applyFont="1" applyBorder="1" applyAlignment="1">
      <alignment horizontal="justify" vertical="distributed" wrapText="1"/>
    </xf>
    <xf numFmtId="0" fontId="13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distributed" wrapText="1"/>
    </xf>
    <xf numFmtId="0" fontId="18" fillId="0" borderId="16" xfId="0" applyFont="1" applyBorder="1" applyAlignment="1">
      <alignment horizontal="justify" vertical="distributed" wrapText="1"/>
    </xf>
    <xf numFmtId="0" fontId="6" fillId="32" borderId="19" xfId="0" applyFont="1" applyFill="1" applyBorder="1" applyAlignment="1">
      <alignment vertical="distributed"/>
    </xf>
    <xf numFmtId="0" fontId="11" fillId="0" borderId="1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59" fillId="0" borderId="10" xfId="0" applyFont="1" applyBorder="1" applyAlignment="1">
      <alignment vertical="justify"/>
    </xf>
    <xf numFmtId="0" fontId="6" fillId="32" borderId="18" xfId="0" applyFont="1" applyFill="1" applyBorder="1" applyAlignment="1">
      <alignment horizontal="justify" vertical="distributed" wrapText="1"/>
    </xf>
    <xf numFmtId="0" fontId="60" fillId="0" borderId="10" xfId="0" applyFont="1" applyBorder="1" applyAlignment="1">
      <alignment vertical="justify"/>
    </xf>
    <xf numFmtId="0" fontId="18" fillId="33" borderId="16" xfId="0" applyFont="1" applyFill="1" applyBorder="1" applyAlignment="1">
      <alignment horizontal="justify" vertical="distributed" wrapText="1"/>
    </xf>
    <xf numFmtId="0" fontId="6" fillId="32" borderId="17" xfId="0" applyFont="1" applyFill="1" applyBorder="1" applyAlignment="1">
      <alignment horizontal="justify" vertical="distributed" wrapText="1"/>
    </xf>
    <xf numFmtId="0" fontId="13" fillId="32" borderId="13" xfId="0" applyFont="1" applyFill="1" applyBorder="1" applyAlignment="1">
      <alignment vertical="top" wrapText="1"/>
    </xf>
    <xf numFmtId="49" fontId="8" fillId="32" borderId="15" xfId="0" applyNumberFormat="1" applyFont="1" applyFill="1" applyBorder="1" applyAlignment="1">
      <alignment horizontal="center" wrapText="1"/>
    </xf>
    <xf numFmtId="182" fontId="8" fillId="32" borderId="15" xfId="0" applyNumberFormat="1" applyFont="1" applyFill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wrapText="1"/>
    </xf>
    <xf numFmtId="182" fontId="8" fillId="32" borderId="12" xfId="0" applyNumberFormat="1" applyFont="1" applyFill="1" applyBorder="1" applyAlignment="1">
      <alignment horizontal="center" wrapText="1"/>
    </xf>
    <xf numFmtId="0" fontId="6" fillId="32" borderId="11" xfId="0" applyFont="1" applyFill="1" applyBorder="1" applyAlignment="1">
      <alignment vertical="distributed"/>
    </xf>
    <xf numFmtId="0" fontId="6" fillId="0" borderId="12" xfId="0" applyFont="1" applyBorder="1" applyAlignment="1">
      <alignment vertical="distributed"/>
    </xf>
    <xf numFmtId="0" fontId="17" fillId="33" borderId="10" xfId="0" applyFont="1" applyFill="1" applyBorder="1" applyAlignment="1">
      <alignment vertical="distributed"/>
    </xf>
    <xf numFmtId="0" fontId="16" fillId="32" borderId="12" xfId="0" applyFont="1" applyFill="1" applyBorder="1" applyAlignment="1">
      <alignment vertical="top" wrapText="1"/>
    </xf>
    <xf numFmtId="49" fontId="18" fillId="0" borderId="14" xfId="0" applyNumberFormat="1" applyFont="1" applyBorder="1" applyAlignment="1">
      <alignment vertical="top" wrapText="1"/>
    </xf>
    <xf numFmtId="49" fontId="8" fillId="32" borderId="11" xfId="0" applyNumberFormat="1" applyFont="1" applyFill="1" applyBorder="1" applyAlignment="1">
      <alignment horizontal="center" wrapText="1"/>
    </xf>
    <xf numFmtId="49" fontId="18" fillId="0" borderId="16" xfId="0" applyNumberFormat="1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distributed" wrapText="1"/>
    </xf>
    <xf numFmtId="182" fontId="8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6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182" fontId="3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wrapText="1"/>
    </xf>
    <xf numFmtId="181" fontId="8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185" fontId="8" fillId="0" borderId="10" xfId="0" applyNumberFormat="1" applyFont="1" applyFill="1" applyBorder="1" applyAlignment="1">
      <alignment horizontal="center" wrapText="1"/>
    </xf>
    <xf numFmtId="182" fontId="10" fillId="0" borderId="10" xfId="0" applyNumberFormat="1" applyFont="1" applyFill="1" applyBorder="1" applyAlignment="1">
      <alignment horizontal="center" wrapText="1"/>
    </xf>
    <xf numFmtId="182" fontId="8" fillId="0" borderId="15" xfId="0" applyNumberFormat="1" applyFont="1" applyFill="1" applyBorder="1" applyAlignment="1">
      <alignment horizontal="center" wrapText="1"/>
    </xf>
    <xf numFmtId="182" fontId="8" fillId="0" borderId="12" xfId="0" applyNumberFormat="1" applyFont="1" applyFill="1" applyBorder="1" applyAlignment="1">
      <alignment horizontal="center" wrapText="1"/>
    </xf>
    <xf numFmtId="182" fontId="2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182" fontId="3" fillId="33" borderId="10" xfId="0" applyNumberFormat="1" applyFont="1" applyFill="1" applyBorder="1" applyAlignment="1">
      <alignment horizontal="center" wrapText="1"/>
    </xf>
    <xf numFmtId="182" fontId="8" fillId="33" borderId="10" xfId="0" applyNumberFormat="1" applyFont="1" applyFill="1" applyBorder="1" applyAlignment="1">
      <alignment horizontal="center" wrapText="1"/>
    </xf>
    <xf numFmtId="179" fontId="8" fillId="33" borderId="10" xfId="0" applyNumberFormat="1" applyFont="1" applyFill="1" applyBorder="1" applyAlignment="1">
      <alignment horizontal="center" wrapText="1"/>
    </xf>
    <xf numFmtId="181" fontId="8" fillId="33" borderId="10" xfId="0" applyNumberFormat="1" applyFont="1" applyFill="1" applyBorder="1" applyAlignment="1">
      <alignment horizontal="center" wrapText="1"/>
    </xf>
    <xf numFmtId="181" fontId="3" fillId="33" borderId="10" xfId="0" applyNumberFormat="1" applyFont="1" applyFill="1" applyBorder="1" applyAlignment="1">
      <alignment horizontal="center" wrapText="1"/>
    </xf>
    <xf numFmtId="185" fontId="8" fillId="33" borderId="10" xfId="0" applyNumberFormat="1" applyFont="1" applyFill="1" applyBorder="1" applyAlignment="1">
      <alignment horizontal="center" wrapText="1"/>
    </xf>
    <xf numFmtId="182" fontId="10" fillId="33" borderId="10" xfId="0" applyNumberFormat="1" applyFont="1" applyFill="1" applyBorder="1" applyAlignment="1">
      <alignment horizontal="center" wrapText="1"/>
    </xf>
    <xf numFmtId="182" fontId="8" fillId="33" borderId="15" xfId="0" applyNumberFormat="1" applyFont="1" applyFill="1" applyBorder="1" applyAlignment="1">
      <alignment horizontal="center" wrapText="1"/>
    </xf>
    <xf numFmtId="182" fontId="8" fillId="33" borderId="12" xfId="0" applyNumberFormat="1" applyFont="1" applyFill="1" applyBorder="1" applyAlignment="1">
      <alignment horizontal="center" wrapText="1"/>
    </xf>
    <xf numFmtId="182" fontId="2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61.375" style="1" customWidth="1"/>
    <col min="2" max="2" width="12.625" style="2" customWidth="1"/>
    <col min="3" max="3" width="8.625" style="2" customWidth="1"/>
    <col min="4" max="4" width="8.375" style="2" customWidth="1"/>
    <col min="5" max="5" width="8.00390625" style="4" customWidth="1"/>
    <col min="6" max="7" width="12.75390625" style="6" customWidth="1"/>
    <col min="8" max="8" width="14.125" style="102" customWidth="1"/>
    <col min="9" max="9" width="14.125" style="114" customWidth="1"/>
    <col min="10" max="10" width="14.125" style="11" customWidth="1"/>
    <col min="11" max="11" width="12.875" style="11" customWidth="1"/>
    <col min="12" max="16384" width="9.125" style="11" customWidth="1"/>
  </cols>
  <sheetData>
    <row r="1" spans="1:16" ht="12.75">
      <c r="A1" s="132" t="s">
        <v>267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/>
      <c r="N1"/>
      <c r="O1"/>
      <c r="P1"/>
    </row>
    <row r="2" spans="1:14" ht="12.75">
      <c r="A2" s="132" t="s">
        <v>264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/>
      <c r="N2"/>
    </row>
    <row r="3" spans="1:14" ht="12.75">
      <c r="A3" s="132" t="s">
        <v>265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/>
      <c r="N3"/>
    </row>
    <row r="4" spans="1:14" ht="12.75" customHeight="1">
      <c r="A4" s="134" t="s">
        <v>261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/>
      <c r="N4"/>
    </row>
    <row r="5" spans="1:14" ht="12.75" customHeight="1">
      <c r="A5" s="134" t="s">
        <v>266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/>
      <c r="N5"/>
    </row>
    <row r="6" spans="1:12" ht="12.75">
      <c r="A6" s="6"/>
      <c r="B6" s="135"/>
      <c r="C6" s="136"/>
      <c r="D6" s="136"/>
      <c r="E6" s="136"/>
      <c r="F6" s="136"/>
      <c r="G6" s="100" t="s">
        <v>279</v>
      </c>
      <c r="J6" s="12"/>
      <c r="K6" s="137"/>
      <c r="L6" s="138"/>
    </row>
    <row r="7" spans="1:14" ht="12.75">
      <c r="A7" s="127" t="s">
        <v>262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2.75">
      <c r="A8" s="129" t="s">
        <v>263</v>
      </c>
      <c r="B8" s="129"/>
      <c r="C8" s="130"/>
      <c r="D8" s="130"/>
      <c r="E8" s="130"/>
      <c r="F8" s="130"/>
      <c r="G8" s="130"/>
      <c r="H8" s="131"/>
      <c r="I8" s="131"/>
      <c r="J8" s="131"/>
      <c r="K8" s="131"/>
      <c r="L8" s="131"/>
      <c r="M8" s="131"/>
      <c r="N8" s="131"/>
    </row>
    <row r="9" spans="1:14" ht="12.75">
      <c r="A9" s="129"/>
      <c r="B9" s="129"/>
      <c r="C9" s="130"/>
      <c r="D9" s="130"/>
      <c r="E9" s="130"/>
      <c r="F9" s="130"/>
      <c r="G9" s="130"/>
      <c r="H9" s="131"/>
      <c r="I9" s="131"/>
      <c r="J9" s="131"/>
      <c r="K9" s="131"/>
      <c r="L9" s="131"/>
      <c r="M9" s="131"/>
      <c r="N9" s="131"/>
    </row>
    <row r="10" ht="11.25">
      <c r="A10" s="3"/>
    </row>
    <row r="11" spans="1:11" ht="12.75">
      <c r="A11" s="9" t="s">
        <v>12</v>
      </c>
      <c r="B11" s="8" t="s">
        <v>15</v>
      </c>
      <c r="C11" s="8" t="s">
        <v>13</v>
      </c>
      <c r="D11" s="8" t="s">
        <v>14</v>
      </c>
      <c r="E11" s="8" t="s">
        <v>16</v>
      </c>
      <c r="F11" s="7" t="s">
        <v>150</v>
      </c>
      <c r="G11" s="7" t="s">
        <v>151</v>
      </c>
      <c r="H11" s="103" t="s">
        <v>214</v>
      </c>
      <c r="I11" s="115" t="s">
        <v>240</v>
      </c>
      <c r="J11" s="7" t="s">
        <v>254</v>
      </c>
      <c r="K11" s="7" t="s">
        <v>255</v>
      </c>
    </row>
    <row r="12" spans="1:11" ht="12.75">
      <c r="A12" s="9"/>
      <c r="B12" s="18"/>
      <c r="C12" s="8"/>
      <c r="D12" s="8"/>
      <c r="E12" s="8"/>
      <c r="F12" s="7" t="s">
        <v>143</v>
      </c>
      <c r="G12" s="7" t="s">
        <v>143</v>
      </c>
      <c r="H12" s="103" t="s">
        <v>143</v>
      </c>
      <c r="I12" s="115" t="s">
        <v>143</v>
      </c>
      <c r="J12" s="7" t="s">
        <v>143</v>
      </c>
      <c r="K12" s="7" t="s">
        <v>143</v>
      </c>
    </row>
    <row r="13" spans="1:11" ht="38.25">
      <c r="A13" s="20" t="s">
        <v>270</v>
      </c>
      <c r="B13" s="18"/>
      <c r="C13" s="8"/>
      <c r="D13" s="8"/>
      <c r="E13" s="8"/>
      <c r="F13" s="13">
        <f aca="true" t="shared" si="0" ref="F13:K13">F14</f>
        <v>71257.87852</v>
      </c>
      <c r="G13" s="13">
        <f t="shared" si="0"/>
        <v>35717.84063</v>
      </c>
      <c r="H13" s="104">
        <f t="shared" si="0"/>
        <v>39710.150799999996</v>
      </c>
      <c r="I13" s="116">
        <f t="shared" si="0"/>
        <v>42144.11731</v>
      </c>
      <c r="J13" s="13">
        <f t="shared" si="0"/>
        <v>29656.799410000003</v>
      </c>
      <c r="K13" s="13">
        <f t="shared" si="0"/>
        <v>28552.51568</v>
      </c>
    </row>
    <row r="14" spans="1:11" s="14" customFormat="1" ht="31.5" customHeight="1">
      <c r="A14" s="20" t="s">
        <v>22</v>
      </c>
      <c r="B14" s="19" t="s">
        <v>23</v>
      </c>
      <c r="C14" s="8"/>
      <c r="D14" s="8"/>
      <c r="E14" s="8"/>
      <c r="F14" s="13">
        <f>F15+F47+F100+F119+F144+F177+F221+F229+F254+F266+F262+F278</f>
        <v>71257.87852</v>
      </c>
      <c r="G14" s="13">
        <f>G15+G47+G100+G119+G144+G177+G221+G229+G254+G266+G262+G274+G278</f>
        <v>35717.84063</v>
      </c>
      <c r="H14" s="104">
        <f>H15+H47+H100+H119+H144+H177+H221+H229+H254+H266+H262+H274</f>
        <v>39710.150799999996</v>
      </c>
      <c r="I14" s="116">
        <f>I15+I47+I100+I119+I144+I177+I221+I229+I254+I266+I262+I274+I281</f>
        <v>42144.11731</v>
      </c>
      <c r="J14" s="13">
        <f>J15+J47+J100+J119+J144+J177+J221+J229+J254+J266+J262+J274</f>
        <v>29656.799410000003</v>
      </c>
      <c r="K14" s="13">
        <f>K15+K47+K100+K119+K144+K177+K221+K229+K254+K266+K262+K274</f>
        <v>28552.51568</v>
      </c>
    </row>
    <row r="15" spans="1:11" ht="31.5" customHeight="1">
      <c r="A15" s="21" t="s">
        <v>120</v>
      </c>
      <c r="B15" s="19" t="s">
        <v>1</v>
      </c>
      <c r="C15" s="8"/>
      <c r="D15" s="8"/>
      <c r="E15" s="8"/>
      <c r="F15" s="13">
        <f>F16+F19+F22+F32+F38+F44+F41+F25+F43+F31+F28</f>
        <v>8902.01323</v>
      </c>
      <c r="G15" s="13">
        <f>G16+G19+G22+G25+G32+G38+G41+G44+G43+G31+G29+G35</f>
        <v>6822.51045</v>
      </c>
      <c r="H15" s="104">
        <f>H16+H19+H22+H25+H32+H38+H41+H44+H43+H31+H29+H35</f>
        <v>2494.6948199999997</v>
      </c>
      <c r="I15" s="116">
        <f>I16+I19+I22+I25+I32+I38+I41+I44+I43+I31+I29+I35</f>
        <v>6324.2</v>
      </c>
      <c r="J15" s="13">
        <f>J16+J19+J22+J25+J32+J38+J41+J44+J43+J31+J29+J35</f>
        <v>3778.2</v>
      </c>
      <c r="K15" s="13">
        <f>K16+K19+K22+K25+K32+K38+K41+K44+K43+K31+K29+K35</f>
        <v>3262.7</v>
      </c>
    </row>
    <row r="16" spans="1:11" ht="39" customHeight="1" thickBot="1">
      <c r="A16" s="44" t="s">
        <v>79</v>
      </c>
      <c r="B16" s="28" t="s">
        <v>112</v>
      </c>
      <c r="C16" s="23" t="s">
        <v>7</v>
      </c>
      <c r="D16" s="23" t="s">
        <v>8</v>
      </c>
      <c r="E16" s="23" t="s">
        <v>3</v>
      </c>
      <c r="F16" s="24">
        <f>F17</f>
        <v>72</v>
      </c>
      <c r="G16" s="24">
        <f>G17</f>
        <v>0</v>
      </c>
      <c r="H16" s="99">
        <v>0</v>
      </c>
      <c r="I16" s="117">
        <v>0</v>
      </c>
      <c r="J16" s="24">
        <v>0</v>
      </c>
      <c r="K16" s="24">
        <v>0</v>
      </c>
    </row>
    <row r="17" spans="1:11" ht="39" customHeight="1" thickBot="1">
      <c r="A17" s="50" t="s">
        <v>174</v>
      </c>
      <c r="B17" s="28" t="s">
        <v>112</v>
      </c>
      <c r="C17" s="23" t="s">
        <v>7</v>
      </c>
      <c r="D17" s="23" t="s">
        <v>8</v>
      </c>
      <c r="E17" s="23" t="s">
        <v>175</v>
      </c>
      <c r="F17" s="24">
        <f>F18</f>
        <v>72</v>
      </c>
      <c r="G17" s="24">
        <f>G18</f>
        <v>0</v>
      </c>
      <c r="H17" s="99">
        <v>0</v>
      </c>
      <c r="I17" s="117">
        <v>0</v>
      </c>
      <c r="J17" s="24">
        <v>0</v>
      </c>
      <c r="K17" s="24">
        <v>0</v>
      </c>
    </row>
    <row r="18" spans="1:11" ht="39" customHeight="1" thickBot="1">
      <c r="A18" s="50" t="s">
        <v>178</v>
      </c>
      <c r="B18" s="28" t="s">
        <v>112</v>
      </c>
      <c r="C18" s="23" t="s">
        <v>7</v>
      </c>
      <c r="D18" s="23" t="s">
        <v>8</v>
      </c>
      <c r="E18" s="23" t="s">
        <v>177</v>
      </c>
      <c r="F18" s="24">
        <v>72</v>
      </c>
      <c r="G18" s="24">
        <v>0</v>
      </c>
      <c r="H18" s="99">
        <v>0</v>
      </c>
      <c r="I18" s="117">
        <v>0</v>
      </c>
      <c r="J18" s="24">
        <v>0</v>
      </c>
      <c r="K18" s="24">
        <v>0</v>
      </c>
    </row>
    <row r="19" spans="1:11" ht="33" customHeight="1" thickBot="1">
      <c r="A19" s="44" t="s">
        <v>26</v>
      </c>
      <c r="B19" s="22" t="s">
        <v>27</v>
      </c>
      <c r="C19" s="23" t="s">
        <v>7</v>
      </c>
      <c r="D19" s="23" t="s">
        <v>8</v>
      </c>
      <c r="E19" s="23" t="s">
        <v>3</v>
      </c>
      <c r="F19" s="24">
        <f aca="true" t="shared" si="1" ref="F19:K20">F20</f>
        <v>0</v>
      </c>
      <c r="G19" s="24">
        <f t="shared" si="1"/>
        <v>0</v>
      </c>
      <c r="H19" s="99">
        <f t="shared" si="1"/>
        <v>0</v>
      </c>
      <c r="I19" s="117">
        <v>0</v>
      </c>
      <c r="J19" s="24">
        <v>0</v>
      </c>
      <c r="K19" s="24">
        <f t="shared" si="1"/>
        <v>0</v>
      </c>
    </row>
    <row r="20" spans="1:11" ht="33" customHeight="1" thickBot="1">
      <c r="A20" s="50" t="s">
        <v>174</v>
      </c>
      <c r="B20" s="22" t="s">
        <v>27</v>
      </c>
      <c r="C20" s="23" t="s">
        <v>7</v>
      </c>
      <c r="D20" s="23" t="s">
        <v>8</v>
      </c>
      <c r="E20" s="23" t="s">
        <v>175</v>
      </c>
      <c r="F20" s="24">
        <f t="shared" si="1"/>
        <v>0</v>
      </c>
      <c r="G20" s="24">
        <f t="shared" si="1"/>
        <v>0</v>
      </c>
      <c r="H20" s="99">
        <f t="shared" si="1"/>
        <v>0</v>
      </c>
      <c r="I20" s="117">
        <v>0</v>
      </c>
      <c r="J20" s="24">
        <v>0</v>
      </c>
      <c r="K20" s="24">
        <f t="shared" si="1"/>
        <v>0</v>
      </c>
    </row>
    <row r="21" spans="1:11" ht="33" customHeight="1" thickBot="1">
      <c r="A21" s="50" t="s">
        <v>178</v>
      </c>
      <c r="B21" s="22" t="s">
        <v>27</v>
      </c>
      <c r="C21" s="23" t="s">
        <v>7</v>
      </c>
      <c r="D21" s="23" t="s">
        <v>8</v>
      </c>
      <c r="E21" s="23" t="s">
        <v>177</v>
      </c>
      <c r="F21" s="24">
        <v>0</v>
      </c>
      <c r="G21" s="24">
        <v>0</v>
      </c>
      <c r="H21" s="99">
        <v>0</v>
      </c>
      <c r="I21" s="117">
        <v>0</v>
      </c>
      <c r="J21" s="24">
        <v>0</v>
      </c>
      <c r="K21" s="24">
        <v>0</v>
      </c>
    </row>
    <row r="22" spans="1:11" ht="24.75" thickBot="1">
      <c r="A22" s="25" t="s">
        <v>28</v>
      </c>
      <c r="B22" s="22" t="s">
        <v>29</v>
      </c>
      <c r="C22" s="23" t="s">
        <v>7</v>
      </c>
      <c r="D22" s="23" t="s">
        <v>8</v>
      </c>
      <c r="E22" s="23" t="s">
        <v>3</v>
      </c>
      <c r="F22" s="24">
        <f aca="true" t="shared" si="2" ref="F22:K23">F23</f>
        <v>3</v>
      </c>
      <c r="G22" s="24">
        <f t="shared" si="2"/>
        <v>0</v>
      </c>
      <c r="H22" s="99">
        <f t="shared" si="2"/>
        <v>0</v>
      </c>
      <c r="I22" s="117">
        <v>0</v>
      </c>
      <c r="J22" s="24">
        <v>0</v>
      </c>
      <c r="K22" s="24">
        <f t="shared" si="2"/>
        <v>0</v>
      </c>
    </row>
    <row r="23" spans="1:11" ht="26.25" customHeight="1" thickBot="1">
      <c r="A23" s="50" t="s">
        <v>174</v>
      </c>
      <c r="B23" s="22" t="s">
        <v>29</v>
      </c>
      <c r="C23" s="23" t="s">
        <v>7</v>
      </c>
      <c r="D23" s="23" t="s">
        <v>8</v>
      </c>
      <c r="E23" s="23" t="s">
        <v>175</v>
      </c>
      <c r="F23" s="24">
        <f t="shared" si="2"/>
        <v>3</v>
      </c>
      <c r="G23" s="24">
        <f t="shared" si="2"/>
        <v>0</v>
      </c>
      <c r="H23" s="99">
        <f t="shared" si="2"/>
        <v>0</v>
      </c>
      <c r="I23" s="117">
        <v>0</v>
      </c>
      <c r="J23" s="24">
        <v>0</v>
      </c>
      <c r="K23" s="24">
        <f t="shared" si="2"/>
        <v>0</v>
      </c>
    </row>
    <row r="24" spans="1:11" ht="31.5" customHeight="1" thickBot="1">
      <c r="A24" s="50" t="s">
        <v>178</v>
      </c>
      <c r="B24" s="22" t="s">
        <v>29</v>
      </c>
      <c r="C24" s="23" t="s">
        <v>7</v>
      </c>
      <c r="D24" s="23" t="s">
        <v>8</v>
      </c>
      <c r="E24" s="23" t="s">
        <v>177</v>
      </c>
      <c r="F24" s="24">
        <v>3</v>
      </c>
      <c r="G24" s="24">
        <v>0</v>
      </c>
      <c r="H24" s="99">
        <v>0</v>
      </c>
      <c r="I24" s="117">
        <v>0</v>
      </c>
      <c r="J24" s="24">
        <v>0</v>
      </c>
      <c r="K24" s="24">
        <v>0</v>
      </c>
    </row>
    <row r="25" spans="1:11" ht="29.25" customHeight="1" thickBot="1">
      <c r="A25" s="42" t="s">
        <v>129</v>
      </c>
      <c r="B25" s="43" t="s">
        <v>130</v>
      </c>
      <c r="C25" s="23" t="s">
        <v>7</v>
      </c>
      <c r="D25" s="23" t="s">
        <v>8</v>
      </c>
      <c r="E25" s="23" t="s">
        <v>3</v>
      </c>
      <c r="F25" s="24">
        <v>0</v>
      </c>
      <c r="G25" s="24">
        <v>0</v>
      </c>
      <c r="H25" s="99">
        <v>0</v>
      </c>
      <c r="I25" s="117">
        <v>0</v>
      </c>
      <c r="J25" s="24">
        <v>0</v>
      </c>
      <c r="K25" s="24">
        <v>0</v>
      </c>
    </row>
    <row r="26" spans="1:11" ht="29.25" customHeight="1" thickBot="1">
      <c r="A26" s="50" t="s">
        <v>174</v>
      </c>
      <c r="B26" s="43" t="s">
        <v>130</v>
      </c>
      <c r="C26" s="23" t="s">
        <v>7</v>
      </c>
      <c r="D26" s="23" t="s">
        <v>8</v>
      </c>
      <c r="E26" s="23" t="s">
        <v>175</v>
      </c>
      <c r="F26" s="24">
        <v>0</v>
      </c>
      <c r="G26" s="24">
        <v>0</v>
      </c>
      <c r="H26" s="99">
        <v>0</v>
      </c>
      <c r="I26" s="117">
        <v>0</v>
      </c>
      <c r="J26" s="24">
        <v>0</v>
      </c>
      <c r="K26" s="24">
        <v>0</v>
      </c>
    </row>
    <row r="27" spans="1:11" ht="29.25" customHeight="1" thickBot="1">
      <c r="A27" s="48" t="s">
        <v>178</v>
      </c>
      <c r="B27" s="43" t="s">
        <v>130</v>
      </c>
      <c r="C27" s="23" t="s">
        <v>7</v>
      </c>
      <c r="D27" s="23" t="s">
        <v>8</v>
      </c>
      <c r="E27" s="23" t="s">
        <v>177</v>
      </c>
      <c r="F27" s="24">
        <v>0</v>
      </c>
      <c r="G27" s="24">
        <v>0</v>
      </c>
      <c r="H27" s="99">
        <v>0</v>
      </c>
      <c r="I27" s="117">
        <v>0</v>
      </c>
      <c r="J27" s="24">
        <v>0</v>
      </c>
      <c r="K27" s="24">
        <v>0</v>
      </c>
    </row>
    <row r="28" spans="1:11" ht="29.25" customHeight="1" thickBot="1">
      <c r="A28" s="50" t="s">
        <v>228</v>
      </c>
      <c r="B28" s="90" t="s">
        <v>229</v>
      </c>
      <c r="C28" s="23" t="s">
        <v>7</v>
      </c>
      <c r="D28" s="23" t="s">
        <v>9</v>
      </c>
      <c r="E28" s="23" t="s">
        <v>3</v>
      </c>
      <c r="F28" s="24">
        <f>F29</f>
        <v>4000</v>
      </c>
      <c r="G28" s="24">
        <f>G29</f>
        <v>0</v>
      </c>
      <c r="H28" s="99">
        <v>0</v>
      </c>
      <c r="I28" s="117">
        <v>0</v>
      </c>
      <c r="J28" s="24">
        <v>0</v>
      </c>
      <c r="K28" s="24">
        <v>0</v>
      </c>
    </row>
    <row r="29" spans="1:11" ht="29.25" customHeight="1" thickBot="1">
      <c r="A29" s="50" t="s">
        <v>174</v>
      </c>
      <c r="B29" s="90" t="s">
        <v>229</v>
      </c>
      <c r="C29" s="23" t="s">
        <v>7</v>
      </c>
      <c r="D29" s="23" t="s">
        <v>9</v>
      </c>
      <c r="E29" s="23" t="s">
        <v>175</v>
      </c>
      <c r="F29" s="24">
        <f>F30</f>
        <v>4000</v>
      </c>
      <c r="G29" s="24">
        <f>G30</f>
        <v>0</v>
      </c>
      <c r="H29" s="99">
        <v>0</v>
      </c>
      <c r="I29" s="117">
        <v>0</v>
      </c>
      <c r="J29" s="24">
        <v>0</v>
      </c>
      <c r="K29" s="24">
        <v>0</v>
      </c>
    </row>
    <row r="30" spans="1:11" ht="29.25" customHeight="1" thickBot="1">
      <c r="A30" s="50" t="s">
        <v>178</v>
      </c>
      <c r="B30" s="90" t="s">
        <v>229</v>
      </c>
      <c r="C30" s="23" t="s">
        <v>7</v>
      </c>
      <c r="D30" s="23" t="s">
        <v>9</v>
      </c>
      <c r="E30" s="23" t="s">
        <v>177</v>
      </c>
      <c r="F30" s="24">
        <v>4000</v>
      </c>
      <c r="G30" s="24">
        <v>0</v>
      </c>
      <c r="H30" s="99">
        <v>0</v>
      </c>
      <c r="I30" s="117">
        <v>0</v>
      </c>
      <c r="J30" s="24">
        <v>0</v>
      </c>
      <c r="K30" s="24">
        <v>0</v>
      </c>
    </row>
    <row r="31" spans="1:11" ht="29.25" customHeight="1" thickBot="1">
      <c r="A31" s="50" t="s">
        <v>230</v>
      </c>
      <c r="B31" s="90" t="s">
        <v>231</v>
      </c>
      <c r="C31" s="23" t="s">
        <v>7</v>
      </c>
      <c r="D31" s="23" t="s">
        <v>9</v>
      </c>
      <c r="E31" s="23" t="s">
        <v>177</v>
      </c>
      <c r="F31" s="24">
        <v>98.24998</v>
      </c>
      <c r="G31" s="24">
        <v>0</v>
      </c>
      <c r="H31" s="99">
        <v>0</v>
      </c>
      <c r="I31" s="117">
        <v>0</v>
      </c>
      <c r="J31" s="24">
        <v>0</v>
      </c>
      <c r="K31" s="24">
        <v>0</v>
      </c>
    </row>
    <row r="32" spans="1:11" ht="29.25" customHeight="1" thickBot="1">
      <c r="A32" s="83" t="s">
        <v>223</v>
      </c>
      <c r="B32" s="22" t="s">
        <v>222</v>
      </c>
      <c r="C32" s="23" t="s">
        <v>7</v>
      </c>
      <c r="D32" s="23" t="s">
        <v>9</v>
      </c>
      <c r="E32" s="23" t="s">
        <v>3</v>
      </c>
      <c r="F32" s="24">
        <f>F33</f>
        <v>4684.76325</v>
      </c>
      <c r="G32" s="24">
        <f>G33+G34</f>
        <v>6073.51045</v>
      </c>
      <c r="H32" s="99">
        <f>H33</f>
        <v>1997.52182</v>
      </c>
      <c r="I32" s="117">
        <f>I33</f>
        <v>5994.2</v>
      </c>
      <c r="J32" s="24">
        <f>J33</f>
        <v>3608.2</v>
      </c>
      <c r="K32" s="24">
        <f>K33</f>
        <v>3092.7</v>
      </c>
    </row>
    <row r="33" spans="1:11" ht="29.25" customHeight="1" thickBot="1">
      <c r="A33" s="50" t="s">
        <v>212</v>
      </c>
      <c r="B33" s="22" t="s">
        <v>222</v>
      </c>
      <c r="C33" s="23" t="s">
        <v>7</v>
      </c>
      <c r="D33" s="23" t="s">
        <v>9</v>
      </c>
      <c r="E33" s="23" t="s">
        <v>213</v>
      </c>
      <c r="F33" s="24">
        <v>4684.76325</v>
      </c>
      <c r="G33" s="24">
        <v>5899.51045</v>
      </c>
      <c r="H33" s="99">
        <v>1997.52182</v>
      </c>
      <c r="I33" s="117">
        <v>5994.2</v>
      </c>
      <c r="J33" s="24">
        <v>3608.2</v>
      </c>
      <c r="K33" s="24">
        <v>3092.7</v>
      </c>
    </row>
    <row r="34" spans="1:11" ht="29.25" customHeight="1" thickBot="1">
      <c r="A34" s="50" t="s">
        <v>178</v>
      </c>
      <c r="B34" s="22" t="s">
        <v>222</v>
      </c>
      <c r="C34" s="23" t="s">
        <v>7</v>
      </c>
      <c r="D34" s="23" t="s">
        <v>9</v>
      </c>
      <c r="E34" s="23" t="s">
        <v>177</v>
      </c>
      <c r="F34" s="24">
        <v>0</v>
      </c>
      <c r="G34" s="24">
        <v>174</v>
      </c>
      <c r="H34" s="99">
        <v>0</v>
      </c>
      <c r="I34" s="117">
        <v>0</v>
      </c>
      <c r="J34" s="24">
        <v>0</v>
      </c>
      <c r="K34" s="24">
        <v>0</v>
      </c>
    </row>
    <row r="35" spans="1:11" ht="29.25" customHeight="1" thickBot="1">
      <c r="A35" s="50" t="s">
        <v>233</v>
      </c>
      <c r="B35" s="22" t="s">
        <v>249</v>
      </c>
      <c r="C35" s="23" t="s">
        <v>7</v>
      </c>
      <c r="D35" s="23" t="s">
        <v>9</v>
      </c>
      <c r="E35" s="23" t="s">
        <v>3</v>
      </c>
      <c r="F35" s="24">
        <v>0</v>
      </c>
      <c r="G35" s="24">
        <f>G36</f>
        <v>0</v>
      </c>
      <c r="H35" s="99">
        <v>0</v>
      </c>
      <c r="I35" s="117">
        <v>0</v>
      </c>
      <c r="J35" s="24">
        <v>0</v>
      </c>
      <c r="K35" s="24">
        <v>0</v>
      </c>
    </row>
    <row r="36" spans="1:11" ht="29.25" customHeight="1" thickBot="1">
      <c r="A36" s="50" t="s">
        <v>174</v>
      </c>
      <c r="B36" s="22" t="str">
        <f>$B$35</f>
        <v>01 0 01 91420</v>
      </c>
      <c r="C36" s="23" t="s">
        <v>7</v>
      </c>
      <c r="D36" s="23" t="s">
        <v>9</v>
      </c>
      <c r="E36" s="23" t="s">
        <v>175</v>
      </c>
      <c r="F36" s="24">
        <v>0</v>
      </c>
      <c r="G36" s="24">
        <f>G37</f>
        <v>0</v>
      </c>
      <c r="H36" s="99">
        <v>0</v>
      </c>
      <c r="I36" s="117">
        <v>0</v>
      </c>
      <c r="J36" s="24">
        <v>0</v>
      </c>
      <c r="K36" s="24">
        <v>0</v>
      </c>
    </row>
    <row r="37" spans="1:11" ht="29.25" customHeight="1" thickBot="1">
      <c r="A37" s="50" t="s">
        <v>178</v>
      </c>
      <c r="B37" s="22" t="s">
        <v>249</v>
      </c>
      <c r="C37" s="23" t="s">
        <v>7</v>
      </c>
      <c r="D37" s="23" t="s">
        <v>9</v>
      </c>
      <c r="E37" s="23" t="s">
        <v>177</v>
      </c>
      <c r="F37" s="24">
        <v>0</v>
      </c>
      <c r="G37" s="24">
        <v>0</v>
      </c>
      <c r="H37" s="99">
        <v>0</v>
      </c>
      <c r="I37" s="117">
        <v>0</v>
      </c>
      <c r="J37" s="24">
        <v>0</v>
      </c>
      <c r="K37" s="24">
        <v>0</v>
      </c>
    </row>
    <row r="38" spans="1:11" ht="28.5" customHeight="1" thickBot="1">
      <c r="A38" s="91" t="s">
        <v>30</v>
      </c>
      <c r="B38" s="22" t="s">
        <v>31</v>
      </c>
      <c r="C38" s="23" t="s">
        <v>7</v>
      </c>
      <c r="D38" s="23" t="s">
        <v>9</v>
      </c>
      <c r="E38" s="23" t="s">
        <v>3</v>
      </c>
      <c r="F38" s="26">
        <f aca="true" t="shared" si="3" ref="F38:K39">F39</f>
        <v>0</v>
      </c>
      <c r="G38" s="26">
        <f t="shared" si="3"/>
        <v>739</v>
      </c>
      <c r="H38" s="105">
        <f t="shared" si="3"/>
        <v>277.173</v>
      </c>
      <c r="I38" s="118">
        <f t="shared" si="3"/>
        <v>300</v>
      </c>
      <c r="J38" s="105">
        <f t="shared" si="3"/>
        <v>150</v>
      </c>
      <c r="K38" s="105">
        <f t="shared" si="3"/>
        <v>150</v>
      </c>
    </row>
    <row r="39" spans="1:11" ht="28.5" customHeight="1" thickBot="1">
      <c r="A39" s="50" t="s">
        <v>174</v>
      </c>
      <c r="B39" s="22" t="s">
        <v>31</v>
      </c>
      <c r="C39" s="23" t="s">
        <v>7</v>
      </c>
      <c r="D39" s="23" t="s">
        <v>9</v>
      </c>
      <c r="E39" s="23" t="s">
        <v>175</v>
      </c>
      <c r="F39" s="26">
        <f t="shared" si="3"/>
        <v>0</v>
      </c>
      <c r="G39" s="26">
        <f t="shared" si="3"/>
        <v>739</v>
      </c>
      <c r="H39" s="105">
        <f t="shared" si="3"/>
        <v>277.173</v>
      </c>
      <c r="I39" s="118">
        <f t="shared" si="3"/>
        <v>300</v>
      </c>
      <c r="J39" s="105">
        <f t="shared" si="3"/>
        <v>150</v>
      </c>
      <c r="K39" s="105">
        <f t="shared" si="3"/>
        <v>150</v>
      </c>
    </row>
    <row r="40" spans="1:11" ht="28.5" customHeight="1" thickBot="1">
      <c r="A40" s="50" t="s">
        <v>178</v>
      </c>
      <c r="B40" s="22" t="s">
        <v>31</v>
      </c>
      <c r="C40" s="23" t="s">
        <v>7</v>
      </c>
      <c r="D40" s="23" t="s">
        <v>9</v>
      </c>
      <c r="E40" s="23" t="s">
        <v>177</v>
      </c>
      <c r="F40" s="26">
        <v>0</v>
      </c>
      <c r="G40" s="26">
        <v>739</v>
      </c>
      <c r="H40" s="105">
        <v>277.173</v>
      </c>
      <c r="I40" s="118">
        <v>300</v>
      </c>
      <c r="J40" s="26">
        <v>150</v>
      </c>
      <c r="K40" s="26">
        <v>150</v>
      </c>
    </row>
    <row r="41" spans="1:11" ht="30.75" customHeight="1">
      <c r="A41" s="44" t="s">
        <v>145</v>
      </c>
      <c r="B41" s="22" t="s">
        <v>144</v>
      </c>
      <c r="C41" s="23" t="s">
        <v>7</v>
      </c>
      <c r="D41" s="23" t="s">
        <v>8</v>
      </c>
      <c r="E41" s="23" t="s">
        <v>3</v>
      </c>
      <c r="F41" s="26">
        <v>0</v>
      </c>
      <c r="G41" s="26">
        <v>0</v>
      </c>
      <c r="H41" s="105">
        <v>0</v>
      </c>
      <c r="I41" s="118">
        <v>0</v>
      </c>
      <c r="J41" s="26">
        <v>0</v>
      </c>
      <c r="K41" s="26">
        <v>0</v>
      </c>
    </row>
    <row r="42" spans="1:11" ht="30.75" customHeight="1">
      <c r="A42" s="74" t="s">
        <v>187</v>
      </c>
      <c r="B42" s="22" t="s">
        <v>144</v>
      </c>
      <c r="C42" s="23" t="s">
        <v>7</v>
      </c>
      <c r="D42" s="23" t="s">
        <v>8</v>
      </c>
      <c r="E42" s="23" t="s">
        <v>188</v>
      </c>
      <c r="F42" s="26">
        <v>0</v>
      </c>
      <c r="G42" s="26">
        <v>0</v>
      </c>
      <c r="H42" s="105">
        <v>0</v>
      </c>
      <c r="I42" s="118">
        <v>0</v>
      </c>
      <c r="J42" s="26">
        <v>0</v>
      </c>
      <c r="K42" s="26">
        <v>0</v>
      </c>
    </row>
    <row r="43" spans="1:11" ht="30.75" customHeight="1">
      <c r="A43" s="74" t="s">
        <v>211</v>
      </c>
      <c r="B43" s="22" t="s">
        <v>210</v>
      </c>
      <c r="C43" s="23" t="s">
        <v>7</v>
      </c>
      <c r="D43" s="23" t="s">
        <v>8</v>
      </c>
      <c r="E43" s="23" t="s">
        <v>195</v>
      </c>
      <c r="F43" s="26">
        <v>40</v>
      </c>
      <c r="G43" s="26">
        <v>10</v>
      </c>
      <c r="H43" s="105">
        <v>0</v>
      </c>
      <c r="I43" s="118">
        <v>0</v>
      </c>
      <c r="J43" s="26">
        <v>0</v>
      </c>
      <c r="K43" s="26">
        <v>0</v>
      </c>
    </row>
    <row r="44" spans="1:11" ht="32.25" customHeight="1" thickBot="1">
      <c r="A44" s="44" t="s">
        <v>32</v>
      </c>
      <c r="B44" s="22" t="s">
        <v>33</v>
      </c>
      <c r="C44" s="23" t="s">
        <v>7</v>
      </c>
      <c r="D44" s="23" t="s">
        <v>9</v>
      </c>
      <c r="E44" s="23" t="s">
        <v>3</v>
      </c>
      <c r="F44" s="26">
        <f aca="true" t="shared" si="4" ref="F44:K45">F45</f>
        <v>4</v>
      </c>
      <c r="G44" s="26">
        <f t="shared" si="4"/>
        <v>0</v>
      </c>
      <c r="H44" s="105">
        <f t="shared" si="4"/>
        <v>220</v>
      </c>
      <c r="I44" s="118">
        <f>I45</f>
        <v>30</v>
      </c>
      <c r="J44" s="118">
        <f>J45</f>
        <v>20</v>
      </c>
      <c r="K44" s="26">
        <f t="shared" si="4"/>
        <v>20</v>
      </c>
    </row>
    <row r="45" spans="1:11" ht="32.25" customHeight="1" thickBot="1">
      <c r="A45" s="50" t="s">
        <v>174</v>
      </c>
      <c r="B45" s="22" t="s">
        <v>33</v>
      </c>
      <c r="C45" s="23" t="s">
        <v>7</v>
      </c>
      <c r="D45" s="23" t="s">
        <v>9</v>
      </c>
      <c r="E45" s="23" t="s">
        <v>175</v>
      </c>
      <c r="F45" s="26">
        <f t="shared" si="4"/>
        <v>4</v>
      </c>
      <c r="G45" s="26">
        <f t="shared" si="4"/>
        <v>0</v>
      </c>
      <c r="H45" s="105">
        <f t="shared" si="4"/>
        <v>220</v>
      </c>
      <c r="I45" s="118">
        <f>I46</f>
        <v>30</v>
      </c>
      <c r="J45" s="118">
        <f>J46</f>
        <v>20</v>
      </c>
      <c r="K45" s="26">
        <f t="shared" si="4"/>
        <v>20</v>
      </c>
    </row>
    <row r="46" spans="1:11" ht="32.25" customHeight="1" thickBot="1">
      <c r="A46" s="50" t="s">
        <v>178</v>
      </c>
      <c r="B46" s="22" t="s">
        <v>33</v>
      </c>
      <c r="C46" s="23" t="s">
        <v>7</v>
      </c>
      <c r="D46" s="23" t="s">
        <v>9</v>
      </c>
      <c r="E46" s="23" t="s">
        <v>177</v>
      </c>
      <c r="F46" s="26">
        <v>4</v>
      </c>
      <c r="G46" s="26">
        <v>0</v>
      </c>
      <c r="H46" s="105">
        <v>220</v>
      </c>
      <c r="I46" s="118">
        <v>30</v>
      </c>
      <c r="J46" s="26">
        <v>20</v>
      </c>
      <c r="K46" s="26">
        <v>20</v>
      </c>
    </row>
    <row r="47" spans="1:11" ht="75" customHeight="1">
      <c r="A47" s="21" t="s">
        <v>121</v>
      </c>
      <c r="B47" s="19" t="s">
        <v>2</v>
      </c>
      <c r="C47" s="8"/>
      <c r="D47" s="8"/>
      <c r="E47" s="8"/>
      <c r="F47" s="13">
        <f>F54+F68+F71+F74+F77+F80+F83+F86+F90+F97+F48+F51+F62+F65+F93</f>
        <v>30376.555200000003</v>
      </c>
      <c r="G47" s="13">
        <f>G54+G68+G71+G74+G77+G80+G83+G86+G90+G97+G48+G51+G62+G65+G93</f>
        <v>9275.910759999999</v>
      </c>
      <c r="H47" s="104">
        <f>H54+H68+H71+H74+H77+H80+H83+H86+H90+H97+H48+H51+H62+H65+H93+H58</f>
        <v>13848.919889999997</v>
      </c>
      <c r="I47" s="116">
        <f>I54+I68+I71+I74+I77+I80+I83+I86+I90+I97+I48+I51+I93+I62</f>
        <v>15279.6059</v>
      </c>
      <c r="J47" s="13">
        <f>J54+J68+J71+J74+J77+J80+J83+J86+J90+J97+J48+J51+J93</f>
        <v>7903.972640000001</v>
      </c>
      <c r="K47" s="13">
        <f>K54+K68+K71+K74+K77+K80+K83+K86+K90+K97+K48+K51+K93</f>
        <v>7693.343919999999</v>
      </c>
    </row>
    <row r="48" spans="1:11" ht="36" customHeight="1" thickBot="1">
      <c r="A48" s="43" t="s">
        <v>192</v>
      </c>
      <c r="B48" s="28" t="s">
        <v>165</v>
      </c>
      <c r="C48" s="54" t="s">
        <v>11</v>
      </c>
      <c r="D48" s="54" t="s">
        <v>39</v>
      </c>
      <c r="E48" s="54" t="s">
        <v>3</v>
      </c>
      <c r="F48" s="55">
        <f aca="true" t="shared" si="5" ref="F48:K49">F49</f>
        <v>254</v>
      </c>
      <c r="G48" s="55">
        <f t="shared" si="5"/>
        <v>136.02934</v>
      </c>
      <c r="H48" s="99">
        <f t="shared" si="5"/>
        <v>280.8836</v>
      </c>
      <c r="I48" s="117">
        <f>I49</f>
        <v>250</v>
      </c>
      <c r="J48" s="55">
        <f>J49</f>
        <v>100</v>
      </c>
      <c r="K48" s="55">
        <f t="shared" si="5"/>
        <v>100</v>
      </c>
    </row>
    <row r="49" spans="1:11" ht="36" customHeight="1" thickBot="1">
      <c r="A49" s="59" t="s">
        <v>174</v>
      </c>
      <c r="B49" s="28" t="s">
        <v>165</v>
      </c>
      <c r="C49" s="54" t="s">
        <v>11</v>
      </c>
      <c r="D49" s="54" t="s">
        <v>39</v>
      </c>
      <c r="E49" s="54" t="s">
        <v>175</v>
      </c>
      <c r="F49" s="55">
        <f t="shared" si="5"/>
        <v>254</v>
      </c>
      <c r="G49" s="55">
        <f t="shared" si="5"/>
        <v>136.02934</v>
      </c>
      <c r="H49" s="99">
        <f t="shared" si="5"/>
        <v>280.8836</v>
      </c>
      <c r="I49" s="117">
        <f>I50</f>
        <v>250</v>
      </c>
      <c r="J49" s="55">
        <f>J50</f>
        <v>100</v>
      </c>
      <c r="K49" s="55">
        <f t="shared" si="5"/>
        <v>100</v>
      </c>
    </row>
    <row r="50" spans="1:11" ht="36" customHeight="1" thickBot="1">
      <c r="A50" s="59" t="s">
        <v>178</v>
      </c>
      <c r="B50" s="28" t="s">
        <v>165</v>
      </c>
      <c r="C50" s="54" t="s">
        <v>11</v>
      </c>
      <c r="D50" s="54" t="s">
        <v>39</v>
      </c>
      <c r="E50" s="54" t="s">
        <v>177</v>
      </c>
      <c r="F50" s="55">
        <v>254</v>
      </c>
      <c r="G50" s="55">
        <v>136.02934</v>
      </c>
      <c r="H50" s="99">
        <v>280.8836</v>
      </c>
      <c r="I50" s="117">
        <v>250</v>
      </c>
      <c r="J50" s="55">
        <v>100</v>
      </c>
      <c r="K50" s="55">
        <v>100</v>
      </c>
    </row>
    <row r="51" spans="1:11" ht="29.25" customHeight="1" thickBot="1">
      <c r="A51" s="46" t="s">
        <v>141</v>
      </c>
      <c r="B51" s="28" t="s">
        <v>166</v>
      </c>
      <c r="C51" s="54" t="s">
        <v>11</v>
      </c>
      <c r="D51" s="54" t="s">
        <v>39</v>
      </c>
      <c r="E51" s="54" t="s">
        <v>3</v>
      </c>
      <c r="F51" s="55">
        <f aca="true" t="shared" si="6" ref="F51:K52">F52</f>
        <v>311.7623</v>
      </c>
      <c r="G51" s="55">
        <f t="shared" si="6"/>
        <v>342.48955</v>
      </c>
      <c r="H51" s="99">
        <f t="shared" si="6"/>
        <v>350</v>
      </c>
      <c r="I51" s="117">
        <f t="shared" si="6"/>
        <v>250</v>
      </c>
      <c r="J51" s="99">
        <f t="shared" si="6"/>
        <v>160</v>
      </c>
      <c r="K51" s="99">
        <f t="shared" si="6"/>
        <v>145</v>
      </c>
    </row>
    <row r="52" spans="1:11" ht="36" customHeight="1" thickBot="1">
      <c r="A52" s="59" t="s">
        <v>174</v>
      </c>
      <c r="B52" s="28" t="s">
        <v>166</v>
      </c>
      <c r="C52" s="54" t="s">
        <v>11</v>
      </c>
      <c r="D52" s="54" t="s">
        <v>39</v>
      </c>
      <c r="E52" s="54" t="s">
        <v>175</v>
      </c>
      <c r="F52" s="55">
        <f t="shared" si="6"/>
        <v>311.7623</v>
      </c>
      <c r="G52" s="55">
        <f>G53</f>
        <v>342.48955</v>
      </c>
      <c r="H52" s="99">
        <f t="shared" si="6"/>
        <v>350</v>
      </c>
      <c r="I52" s="117">
        <f t="shared" si="6"/>
        <v>250</v>
      </c>
      <c r="J52" s="99">
        <f t="shared" si="6"/>
        <v>160</v>
      </c>
      <c r="K52" s="99">
        <f t="shared" si="6"/>
        <v>145</v>
      </c>
    </row>
    <row r="53" spans="1:11" ht="36" customHeight="1" thickBot="1">
      <c r="A53" s="58" t="s">
        <v>178</v>
      </c>
      <c r="B53" s="28" t="s">
        <v>166</v>
      </c>
      <c r="C53" s="54" t="s">
        <v>11</v>
      </c>
      <c r="D53" s="54" t="s">
        <v>39</v>
      </c>
      <c r="E53" s="54" t="s">
        <v>177</v>
      </c>
      <c r="F53" s="55">
        <v>311.7623</v>
      </c>
      <c r="G53" s="55">
        <v>342.48955</v>
      </c>
      <c r="H53" s="99">
        <v>350</v>
      </c>
      <c r="I53" s="117">
        <v>250</v>
      </c>
      <c r="J53" s="55">
        <v>160</v>
      </c>
      <c r="K53" s="55">
        <v>145</v>
      </c>
    </row>
    <row r="54" spans="1:11" ht="27.75" customHeight="1" thickBot="1">
      <c r="A54" s="44" t="s">
        <v>224</v>
      </c>
      <c r="B54" s="22" t="s">
        <v>36</v>
      </c>
      <c r="C54" s="23" t="s">
        <v>11</v>
      </c>
      <c r="D54" s="23" t="s">
        <v>39</v>
      </c>
      <c r="E54" s="23" t="s">
        <v>3</v>
      </c>
      <c r="F54" s="24">
        <f aca="true" t="shared" si="7" ref="F54:K54">F55</f>
        <v>3396.63841</v>
      </c>
      <c r="G54" s="24">
        <f t="shared" si="7"/>
        <v>3308.47566</v>
      </c>
      <c r="H54" s="99">
        <f t="shared" si="7"/>
        <v>3230.652</v>
      </c>
      <c r="I54" s="117">
        <f t="shared" si="7"/>
        <v>3180</v>
      </c>
      <c r="J54" s="24">
        <f t="shared" si="7"/>
        <v>3131</v>
      </c>
      <c r="K54" s="24">
        <f t="shared" si="7"/>
        <v>3131</v>
      </c>
    </row>
    <row r="55" spans="1:11" ht="30" customHeight="1" thickBot="1">
      <c r="A55" s="50" t="s">
        <v>174</v>
      </c>
      <c r="B55" s="22" t="s">
        <v>36</v>
      </c>
      <c r="C55" s="23" t="s">
        <v>11</v>
      </c>
      <c r="D55" s="23" t="s">
        <v>39</v>
      </c>
      <c r="E55" s="23" t="s">
        <v>175</v>
      </c>
      <c r="F55" s="24">
        <f>F57</f>
        <v>3396.63841</v>
      </c>
      <c r="G55" s="24">
        <f>G57+G56</f>
        <v>3308.47566</v>
      </c>
      <c r="H55" s="99">
        <f>H57+H56</f>
        <v>3230.652</v>
      </c>
      <c r="I55" s="117">
        <f>I56+I57</f>
        <v>3180</v>
      </c>
      <c r="J55" s="24">
        <f>J57+J56</f>
        <v>3131</v>
      </c>
      <c r="K55" s="24">
        <f>K57+K56</f>
        <v>3131</v>
      </c>
    </row>
    <row r="56" spans="1:11" ht="30" customHeight="1" thickBot="1">
      <c r="A56" s="50" t="s">
        <v>212</v>
      </c>
      <c r="B56" s="22" t="s">
        <v>36</v>
      </c>
      <c r="C56" s="23" t="s">
        <v>11</v>
      </c>
      <c r="D56" s="23" t="s">
        <v>39</v>
      </c>
      <c r="E56" s="23" t="s">
        <v>213</v>
      </c>
      <c r="F56" s="24">
        <v>0</v>
      </c>
      <c r="G56" s="24">
        <v>3308.47566</v>
      </c>
      <c r="H56" s="99">
        <v>3230.652</v>
      </c>
      <c r="I56" s="117">
        <v>0</v>
      </c>
      <c r="J56" s="24">
        <v>0</v>
      </c>
      <c r="K56" s="24">
        <v>0</v>
      </c>
    </row>
    <row r="57" spans="1:11" ht="30" customHeight="1" thickBot="1">
      <c r="A57" s="50" t="s">
        <v>178</v>
      </c>
      <c r="B57" s="22" t="s">
        <v>36</v>
      </c>
      <c r="C57" s="23" t="s">
        <v>11</v>
      </c>
      <c r="D57" s="23" t="s">
        <v>39</v>
      </c>
      <c r="E57" s="23" t="s">
        <v>177</v>
      </c>
      <c r="F57" s="24">
        <v>3396.63841</v>
      </c>
      <c r="G57" s="24">
        <v>0</v>
      </c>
      <c r="H57" s="99">
        <v>0</v>
      </c>
      <c r="I57" s="117">
        <v>3180</v>
      </c>
      <c r="J57" s="24">
        <v>3131</v>
      </c>
      <c r="K57" s="24">
        <v>3131</v>
      </c>
    </row>
    <row r="58" spans="1:11" ht="27.75" customHeight="1" thickBot="1">
      <c r="A58" s="44" t="s">
        <v>271</v>
      </c>
      <c r="B58" s="22" t="s">
        <v>272</v>
      </c>
      <c r="C58" s="23" t="s">
        <v>11</v>
      </c>
      <c r="D58" s="23" t="s">
        <v>39</v>
      </c>
      <c r="E58" s="23" t="s">
        <v>3</v>
      </c>
      <c r="F58" s="24">
        <f aca="true" t="shared" si="8" ref="F58:K58">F59</f>
        <v>0</v>
      </c>
      <c r="G58" s="24">
        <f t="shared" si="8"/>
        <v>0</v>
      </c>
      <c r="H58" s="99">
        <f t="shared" si="8"/>
        <v>3332.5675</v>
      </c>
      <c r="I58" s="117">
        <f t="shared" si="8"/>
        <v>0</v>
      </c>
      <c r="J58" s="24">
        <f t="shared" si="8"/>
        <v>0</v>
      </c>
      <c r="K58" s="24">
        <f t="shared" si="8"/>
        <v>0</v>
      </c>
    </row>
    <row r="59" spans="1:11" ht="30" customHeight="1" thickBot="1">
      <c r="A59" s="50" t="s">
        <v>174</v>
      </c>
      <c r="B59" s="22" t="s">
        <v>272</v>
      </c>
      <c r="C59" s="23" t="s">
        <v>11</v>
      </c>
      <c r="D59" s="23" t="s">
        <v>39</v>
      </c>
      <c r="E59" s="23" t="s">
        <v>175</v>
      </c>
      <c r="F59" s="24">
        <v>0</v>
      </c>
      <c r="G59" s="24">
        <f>G61+G60</f>
        <v>0</v>
      </c>
      <c r="H59" s="99">
        <f>H61+H60</f>
        <v>3332.5675</v>
      </c>
      <c r="I59" s="117">
        <f>I60+I61</f>
        <v>0</v>
      </c>
      <c r="J59" s="24">
        <f>J61+J60</f>
        <v>0</v>
      </c>
      <c r="K59" s="24">
        <f>K61+K60</f>
        <v>0</v>
      </c>
    </row>
    <row r="60" spans="1:11" ht="30" customHeight="1" thickBot="1">
      <c r="A60" s="50" t="s">
        <v>212</v>
      </c>
      <c r="B60" s="22" t="s">
        <v>272</v>
      </c>
      <c r="C60" s="23" t="s">
        <v>11</v>
      </c>
      <c r="D60" s="23" t="s">
        <v>39</v>
      </c>
      <c r="E60" s="23" t="s">
        <v>213</v>
      </c>
      <c r="F60" s="24">
        <v>0</v>
      </c>
      <c r="G60" s="24">
        <v>0</v>
      </c>
      <c r="H60" s="99">
        <v>2954.097</v>
      </c>
      <c r="I60" s="117">
        <v>0</v>
      </c>
      <c r="J60" s="24">
        <v>0</v>
      </c>
      <c r="K60" s="24">
        <v>0</v>
      </c>
    </row>
    <row r="61" spans="1:11" ht="30" customHeight="1" thickBot="1">
      <c r="A61" s="50" t="s">
        <v>178</v>
      </c>
      <c r="B61" s="22" t="s">
        <v>272</v>
      </c>
      <c r="C61" s="23" t="s">
        <v>11</v>
      </c>
      <c r="D61" s="23" t="s">
        <v>39</v>
      </c>
      <c r="E61" s="23" t="s">
        <v>177</v>
      </c>
      <c r="F61" s="24">
        <v>0</v>
      </c>
      <c r="G61" s="24">
        <v>0</v>
      </c>
      <c r="H61" s="99">
        <v>378.4705</v>
      </c>
      <c r="I61" s="117">
        <v>0</v>
      </c>
      <c r="J61" s="24">
        <v>0</v>
      </c>
      <c r="K61" s="24">
        <v>0</v>
      </c>
    </row>
    <row r="62" spans="1:11" ht="30" customHeight="1" thickBot="1">
      <c r="A62" s="50" t="s">
        <v>236</v>
      </c>
      <c r="B62" s="22" t="s">
        <v>232</v>
      </c>
      <c r="C62" s="23" t="s">
        <v>11</v>
      </c>
      <c r="D62" s="23" t="s">
        <v>39</v>
      </c>
      <c r="E62" s="23" t="s">
        <v>3</v>
      </c>
      <c r="F62" s="24">
        <v>20000</v>
      </c>
      <c r="G62" s="24">
        <f>G63</f>
        <v>0</v>
      </c>
      <c r="H62" s="99">
        <v>0</v>
      </c>
      <c r="I62" s="117">
        <v>5200</v>
      </c>
      <c r="J62" s="24">
        <v>0</v>
      </c>
      <c r="K62" s="24">
        <v>0</v>
      </c>
    </row>
    <row r="63" spans="1:11" ht="30" customHeight="1" thickBot="1">
      <c r="A63" s="50" t="s">
        <v>174</v>
      </c>
      <c r="B63" s="22" t="s">
        <v>232</v>
      </c>
      <c r="C63" s="23" t="s">
        <v>11</v>
      </c>
      <c r="D63" s="23" t="s">
        <v>39</v>
      </c>
      <c r="E63" s="23" t="s">
        <v>175</v>
      </c>
      <c r="F63" s="24">
        <v>20000</v>
      </c>
      <c r="G63" s="24">
        <f>G64</f>
        <v>0</v>
      </c>
      <c r="H63" s="99">
        <v>0</v>
      </c>
      <c r="I63" s="117">
        <v>5200</v>
      </c>
      <c r="J63" s="24">
        <v>0</v>
      </c>
      <c r="K63" s="24">
        <v>0</v>
      </c>
    </row>
    <row r="64" spans="1:11" ht="30" customHeight="1" thickBot="1">
      <c r="A64" s="50" t="s">
        <v>178</v>
      </c>
      <c r="B64" s="22" t="s">
        <v>232</v>
      </c>
      <c r="C64" s="23" t="s">
        <v>11</v>
      </c>
      <c r="D64" s="23" t="s">
        <v>39</v>
      </c>
      <c r="E64" s="23" t="s">
        <v>177</v>
      </c>
      <c r="F64" s="24">
        <v>20000</v>
      </c>
      <c r="G64" s="24">
        <v>0</v>
      </c>
      <c r="H64" s="99">
        <v>0</v>
      </c>
      <c r="I64" s="117">
        <v>5200</v>
      </c>
      <c r="J64" s="24">
        <v>0</v>
      </c>
      <c r="K64" s="24">
        <v>0</v>
      </c>
    </row>
    <row r="65" spans="1:11" ht="30" customHeight="1" thickBot="1">
      <c r="A65" s="50" t="s">
        <v>233</v>
      </c>
      <c r="B65" s="22" t="s">
        <v>234</v>
      </c>
      <c r="C65" s="23" t="s">
        <v>11</v>
      </c>
      <c r="D65" s="23" t="s">
        <v>39</v>
      </c>
      <c r="E65" s="23" t="s">
        <v>3</v>
      </c>
      <c r="F65" s="24">
        <v>423</v>
      </c>
      <c r="G65" s="24">
        <f aca="true" t="shared" si="9" ref="G65:K66">G66</f>
        <v>0</v>
      </c>
      <c r="H65" s="99">
        <f t="shared" si="9"/>
        <v>0</v>
      </c>
      <c r="I65" s="117">
        <f t="shared" si="9"/>
        <v>0</v>
      </c>
      <c r="J65" s="24">
        <f t="shared" si="9"/>
        <v>0</v>
      </c>
      <c r="K65" s="24">
        <f t="shared" si="9"/>
        <v>0</v>
      </c>
    </row>
    <row r="66" spans="1:11" ht="30" customHeight="1" thickBot="1">
      <c r="A66" s="50" t="s">
        <v>174</v>
      </c>
      <c r="B66" s="22" t="s">
        <v>234</v>
      </c>
      <c r="C66" s="23" t="s">
        <v>11</v>
      </c>
      <c r="D66" s="23" t="s">
        <v>39</v>
      </c>
      <c r="E66" s="23" t="s">
        <v>175</v>
      </c>
      <c r="F66" s="24">
        <v>423</v>
      </c>
      <c r="G66" s="24">
        <f t="shared" si="9"/>
        <v>0</v>
      </c>
      <c r="H66" s="99">
        <f t="shared" si="9"/>
        <v>0</v>
      </c>
      <c r="I66" s="117">
        <f t="shared" si="9"/>
        <v>0</v>
      </c>
      <c r="J66" s="24">
        <f t="shared" si="9"/>
        <v>0</v>
      </c>
      <c r="K66" s="24">
        <f t="shared" si="9"/>
        <v>0</v>
      </c>
    </row>
    <row r="67" spans="1:11" ht="30" customHeight="1" thickBot="1">
      <c r="A67" s="50" t="s">
        <v>178</v>
      </c>
      <c r="B67" s="22" t="s">
        <v>234</v>
      </c>
      <c r="C67" s="23" t="s">
        <v>11</v>
      </c>
      <c r="D67" s="23" t="s">
        <v>39</v>
      </c>
      <c r="E67" s="23" t="s">
        <v>177</v>
      </c>
      <c r="F67" s="24">
        <v>423</v>
      </c>
      <c r="G67" s="24">
        <v>0</v>
      </c>
      <c r="H67" s="99">
        <v>0</v>
      </c>
      <c r="I67" s="117">
        <v>0</v>
      </c>
      <c r="J67" s="24">
        <v>0</v>
      </c>
      <c r="K67" s="24">
        <v>0</v>
      </c>
    </row>
    <row r="68" spans="1:11" ht="30" customHeight="1" thickBot="1">
      <c r="A68" s="91" t="s">
        <v>37</v>
      </c>
      <c r="B68" s="22" t="s">
        <v>38</v>
      </c>
      <c r="C68" s="23" t="s">
        <v>11</v>
      </c>
      <c r="D68" s="23" t="s">
        <v>39</v>
      </c>
      <c r="E68" s="23" t="s">
        <v>3</v>
      </c>
      <c r="F68" s="24">
        <v>0</v>
      </c>
      <c r="G68" s="24">
        <v>0</v>
      </c>
      <c r="H68" s="99">
        <v>0</v>
      </c>
      <c r="I68" s="117">
        <v>0</v>
      </c>
      <c r="J68" s="24">
        <v>0</v>
      </c>
      <c r="K68" s="24">
        <v>0</v>
      </c>
    </row>
    <row r="69" spans="1:11" ht="41.25" customHeight="1" thickBot="1">
      <c r="A69" s="50" t="s">
        <v>174</v>
      </c>
      <c r="B69" s="22" t="s">
        <v>38</v>
      </c>
      <c r="C69" s="23" t="s">
        <v>11</v>
      </c>
      <c r="D69" s="23" t="s">
        <v>39</v>
      </c>
      <c r="E69" s="23" t="s">
        <v>175</v>
      </c>
      <c r="F69" s="24">
        <v>0</v>
      </c>
      <c r="G69" s="24">
        <v>0</v>
      </c>
      <c r="H69" s="99">
        <v>0</v>
      </c>
      <c r="I69" s="117">
        <v>0</v>
      </c>
      <c r="J69" s="24">
        <v>0</v>
      </c>
      <c r="K69" s="24">
        <v>0</v>
      </c>
    </row>
    <row r="70" spans="1:11" ht="41.25" customHeight="1" thickBot="1">
      <c r="A70" s="50" t="s">
        <v>178</v>
      </c>
      <c r="B70" s="22" t="s">
        <v>38</v>
      </c>
      <c r="C70" s="23" t="s">
        <v>11</v>
      </c>
      <c r="D70" s="23" t="s">
        <v>39</v>
      </c>
      <c r="E70" s="23" t="s">
        <v>177</v>
      </c>
      <c r="F70" s="24">
        <v>0</v>
      </c>
      <c r="G70" s="24">
        <v>0</v>
      </c>
      <c r="H70" s="99">
        <v>0</v>
      </c>
      <c r="I70" s="117">
        <v>0</v>
      </c>
      <c r="J70" s="24">
        <v>0</v>
      </c>
      <c r="K70" s="24">
        <v>0</v>
      </c>
    </row>
    <row r="71" spans="1:11" ht="41.25" customHeight="1" thickBot="1">
      <c r="A71" s="44" t="s">
        <v>131</v>
      </c>
      <c r="B71" s="28" t="s">
        <v>40</v>
      </c>
      <c r="C71" s="23" t="s">
        <v>11</v>
      </c>
      <c r="D71" s="23" t="s">
        <v>39</v>
      </c>
      <c r="E71" s="23" t="s">
        <v>3</v>
      </c>
      <c r="F71" s="24">
        <f aca="true" t="shared" si="10" ref="F71:K72">F72</f>
        <v>2722.76975</v>
      </c>
      <c r="G71" s="24">
        <f t="shared" si="10"/>
        <v>2849.45725</v>
      </c>
      <c r="H71" s="99">
        <f t="shared" si="10"/>
        <v>3251.47276</v>
      </c>
      <c r="I71" s="117">
        <f>I72</f>
        <v>3916.3759</v>
      </c>
      <c r="J71" s="24">
        <f>J72</f>
        <v>2347.74364</v>
      </c>
      <c r="K71" s="24">
        <f t="shared" si="10"/>
        <v>2148.49792</v>
      </c>
    </row>
    <row r="72" spans="1:11" ht="35.25" customHeight="1" thickBot="1">
      <c r="A72" s="50" t="s">
        <v>174</v>
      </c>
      <c r="B72" s="28" t="s">
        <v>40</v>
      </c>
      <c r="C72" s="23" t="s">
        <v>11</v>
      </c>
      <c r="D72" s="23" t="s">
        <v>39</v>
      </c>
      <c r="E72" s="23" t="s">
        <v>175</v>
      </c>
      <c r="F72" s="24">
        <f t="shared" si="10"/>
        <v>2722.76975</v>
      </c>
      <c r="G72" s="24">
        <f t="shared" si="10"/>
        <v>2849.45725</v>
      </c>
      <c r="H72" s="99">
        <f t="shared" si="10"/>
        <v>3251.47276</v>
      </c>
      <c r="I72" s="117">
        <f>I73</f>
        <v>3916.3759</v>
      </c>
      <c r="J72" s="24">
        <f>J73</f>
        <v>2347.74364</v>
      </c>
      <c r="K72" s="24">
        <f t="shared" si="10"/>
        <v>2148.49792</v>
      </c>
    </row>
    <row r="73" spans="1:11" ht="35.25" customHeight="1" thickBot="1">
      <c r="A73" s="50" t="s">
        <v>178</v>
      </c>
      <c r="B73" s="28" t="s">
        <v>40</v>
      </c>
      <c r="C73" s="23" t="s">
        <v>11</v>
      </c>
      <c r="D73" s="23" t="s">
        <v>39</v>
      </c>
      <c r="E73" s="23" t="s">
        <v>177</v>
      </c>
      <c r="F73" s="24">
        <v>2722.76975</v>
      </c>
      <c r="G73" s="24">
        <v>2849.45725</v>
      </c>
      <c r="H73" s="99">
        <v>3251.47276</v>
      </c>
      <c r="I73" s="117">
        <v>3916.3759</v>
      </c>
      <c r="J73" s="24">
        <v>2347.74364</v>
      </c>
      <c r="K73" s="24">
        <v>2148.49792</v>
      </c>
    </row>
    <row r="74" spans="1:11" ht="35.25" customHeight="1" thickBot="1">
      <c r="A74" s="44" t="s">
        <v>132</v>
      </c>
      <c r="B74" s="28" t="s">
        <v>41</v>
      </c>
      <c r="C74" s="23" t="s">
        <v>11</v>
      </c>
      <c r="D74" s="23" t="s">
        <v>39</v>
      </c>
      <c r="E74" s="23" t="s">
        <v>3</v>
      </c>
      <c r="F74" s="24">
        <f aca="true" t="shared" si="11" ref="F74:K75">F75</f>
        <v>42.0717</v>
      </c>
      <c r="G74" s="24">
        <f t="shared" si="11"/>
        <v>59</v>
      </c>
      <c r="H74" s="99">
        <f t="shared" si="11"/>
        <v>58.9248</v>
      </c>
      <c r="I74" s="117">
        <f t="shared" si="11"/>
        <v>60</v>
      </c>
      <c r="J74" s="99">
        <f t="shared" si="11"/>
        <v>40</v>
      </c>
      <c r="K74" s="24">
        <f t="shared" si="11"/>
        <v>40</v>
      </c>
    </row>
    <row r="75" spans="1:11" ht="27" customHeight="1" thickBot="1">
      <c r="A75" s="50" t="s">
        <v>174</v>
      </c>
      <c r="B75" s="28" t="s">
        <v>41</v>
      </c>
      <c r="C75" s="23" t="s">
        <v>11</v>
      </c>
      <c r="D75" s="23" t="s">
        <v>39</v>
      </c>
      <c r="E75" s="23" t="s">
        <v>175</v>
      </c>
      <c r="F75" s="24">
        <f t="shared" si="11"/>
        <v>42.0717</v>
      </c>
      <c r="G75" s="24">
        <f t="shared" si="11"/>
        <v>59</v>
      </c>
      <c r="H75" s="99">
        <f t="shared" si="11"/>
        <v>58.9248</v>
      </c>
      <c r="I75" s="117">
        <f t="shared" si="11"/>
        <v>60</v>
      </c>
      <c r="J75" s="99">
        <f t="shared" si="11"/>
        <v>40</v>
      </c>
      <c r="K75" s="24">
        <f t="shared" si="11"/>
        <v>40</v>
      </c>
    </row>
    <row r="76" spans="1:11" ht="27" customHeight="1" thickBot="1">
      <c r="A76" s="48" t="s">
        <v>178</v>
      </c>
      <c r="B76" s="28" t="s">
        <v>41</v>
      </c>
      <c r="C76" s="23" t="s">
        <v>11</v>
      </c>
      <c r="D76" s="23" t="s">
        <v>39</v>
      </c>
      <c r="E76" s="23" t="s">
        <v>177</v>
      </c>
      <c r="F76" s="24">
        <v>42.0717</v>
      </c>
      <c r="G76" s="24">
        <v>59</v>
      </c>
      <c r="H76" s="99">
        <v>58.9248</v>
      </c>
      <c r="I76" s="117">
        <v>60</v>
      </c>
      <c r="J76" s="24">
        <v>40</v>
      </c>
      <c r="K76" s="24">
        <v>40</v>
      </c>
    </row>
    <row r="77" spans="1:11" ht="27" customHeight="1" thickBot="1">
      <c r="A77" s="44" t="s">
        <v>133</v>
      </c>
      <c r="B77" s="28" t="s">
        <v>42</v>
      </c>
      <c r="C77" s="23" t="s">
        <v>11</v>
      </c>
      <c r="D77" s="23" t="s">
        <v>39</v>
      </c>
      <c r="E77" s="23" t="s">
        <v>3</v>
      </c>
      <c r="F77" s="24">
        <f aca="true" t="shared" si="12" ref="F77:K78">F78</f>
        <v>82.67004</v>
      </c>
      <c r="G77" s="24">
        <f t="shared" si="12"/>
        <v>5.66746</v>
      </c>
      <c r="H77" s="99">
        <f t="shared" si="12"/>
        <v>126.67851</v>
      </c>
      <c r="I77" s="117">
        <v>0</v>
      </c>
      <c r="J77" s="24">
        <v>0</v>
      </c>
      <c r="K77" s="24">
        <f t="shared" si="12"/>
        <v>0</v>
      </c>
    </row>
    <row r="78" spans="1:11" ht="33" customHeight="1" thickBot="1">
      <c r="A78" s="50" t="s">
        <v>174</v>
      </c>
      <c r="B78" s="28" t="s">
        <v>42</v>
      </c>
      <c r="C78" s="23" t="s">
        <v>11</v>
      </c>
      <c r="D78" s="23" t="s">
        <v>39</v>
      </c>
      <c r="E78" s="23" t="s">
        <v>175</v>
      </c>
      <c r="F78" s="24">
        <f t="shared" si="12"/>
        <v>82.67004</v>
      </c>
      <c r="G78" s="24">
        <f t="shared" si="12"/>
        <v>5.66746</v>
      </c>
      <c r="H78" s="99">
        <f t="shared" si="12"/>
        <v>126.67851</v>
      </c>
      <c r="I78" s="117">
        <v>0</v>
      </c>
      <c r="J78" s="24">
        <v>0</v>
      </c>
      <c r="K78" s="24">
        <f t="shared" si="12"/>
        <v>0</v>
      </c>
    </row>
    <row r="79" spans="1:11" ht="33" customHeight="1" thickBot="1">
      <c r="A79" s="50" t="s">
        <v>178</v>
      </c>
      <c r="B79" s="28" t="s">
        <v>42</v>
      </c>
      <c r="C79" s="23" t="s">
        <v>11</v>
      </c>
      <c r="D79" s="23" t="s">
        <v>39</v>
      </c>
      <c r="E79" s="23" t="s">
        <v>177</v>
      </c>
      <c r="F79" s="24">
        <v>82.67004</v>
      </c>
      <c r="G79" s="24">
        <v>5.66746</v>
      </c>
      <c r="H79" s="99">
        <v>126.67851</v>
      </c>
      <c r="I79" s="117">
        <v>0</v>
      </c>
      <c r="J79" s="24">
        <v>0</v>
      </c>
      <c r="K79" s="24">
        <v>0</v>
      </c>
    </row>
    <row r="80" spans="1:11" ht="33" customHeight="1" thickBot="1">
      <c r="A80" s="44" t="s">
        <v>43</v>
      </c>
      <c r="B80" s="28" t="s">
        <v>44</v>
      </c>
      <c r="C80" s="23" t="s">
        <v>11</v>
      </c>
      <c r="D80" s="23" t="s">
        <v>39</v>
      </c>
      <c r="E80" s="23" t="s">
        <v>3</v>
      </c>
      <c r="F80" s="24">
        <f aca="true" t="shared" si="13" ref="F80:K81">F81</f>
        <v>1280.894</v>
      </c>
      <c r="G80" s="24">
        <f t="shared" si="13"/>
        <v>665.8875</v>
      </c>
      <c r="H80" s="99">
        <f t="shared" si="13"/>
        <v>1236.466</v>
      </c>
      <c r="I80" s="117">
        <f t="shared" si="13"/>
        <v>570</v>
      </c>
      <c r="J80" s="99">
        <f t="shared" si="13"/>
        <v>300</v>
      </c>
      <c r="K80" s="24">
        <f t="shared" si="13"/>
        <v>300</v>
      </c>
    </row>
    <row r="81" spans="1:11" ht="39" customHeight="1" thickBot="1">
      <c r="A81" s="50" t="s">
        <v>174</v>
      </c>
      <c r="B81" s="28" t="s">
        <v>44</v>
      </c>
      <c r="C81" s="23" t="s">
        <v>11</v>
      </c>
      <c r="D81" s="23" t="s">
        <v>39</v>
      </c>
      <c r="E81" s="23" t="s">
        <v>175</v>
      </c>
      <c r="F81" s="24">
        <f t="shared" si="13"/>
        <v>1280.894</v>
      </c>
      <c r="G81" s="24">
        <f t="shared" si="13"/>
        <v>665.8875</v>
      </c>
      <c r="H81" s="99">
        <f t="shared" si="13"/>
        <v>1236.466</v>
      </c>
      <c r="I81" s="117">
        <f t="shared" si="13"/>
        <v>570</v>
      </c>
      <c r="J81" s="99">
        <f t="shared" si="13"/>
        <v>300</v>
      </c>
      <c r="K81" s="24">
        <f t="shared" si="13"/>
        <v>300</v>
      </c>
    </row>
    <row r="82" spans="1:11" ht="39" customHeight="1" thickBot="1">
      <c r="A82" s="50" t="s">
        <v>178</v>
      </c>
      <c r="B82" s="28" t="s">
        <v>44</v>
      </c>
      <c r="C82" s="23" t="s">
        <v>11</v>
      </c>
      <c r="D82" s="23" t="s">
        <v>39</v>
      </c>
      <c r="E82" s="23" t="s">
        <v>177</v>
      </c>
      <c r="F82" s="24">
        <v>1280.894</v>
      </c>
      <c r="G82" s="24">
        <v>665.8875</v>
      </c>
      <c r="H82" s="99">
        <v>1236.466</v>
      </c>
      <c r="I82" s="117">
        <v>570</v>
      </c>
      <c r="J82" s="24">
        <v>300</v>
      </c>
      <c r="K82" s="24">
        <v>300</v>
      </c>
    </row>
    <row r="83" spans="1:11" ht="39" customHeight="1" thickBot="1">
      <c r="A83" s="45" t="s">
        <v>134</v>
      </c>
      <c r="B83" s="22" t="s">
        <v>80</v>
      </c>
      <c r="C83" s="23" t="s">
        <v>11</v>
      </c>
      <c r="D83" s="23" t="s">
        <v>39</v>
      </c>
      <c r="E83" s="23" t="s">
        <v>3</v>
      </c>
      <c r="F83" s="31">
        <f aca="true" t="shared" si="14" ref="F83:K84">F84</f>
        <v>0</v>
      </c>
      <c r="G83" s="31">
        <f t="shared" si="14"/>
        <v>0</v>
      </c>
      <c r="H83" s="106">
        <f t="shared" si="14"/>
        <v>35</v>
      </c>
      <c r="I83" s="119">
        <f t="shared" si="14"/>
        <v>50</v>
      </c>
      <c r="J83" s="31">
        <v>0</v>
      </c>
      <c r="K83" s="31">
        <f t="shared" si="14"/>
        <v>0</v>
      </c>
    </row>
    <row r="84" spans="1:11" ht="30.75" customHeight="1" thickBot="1">
      <c r="A84" s="50" t="s">
        <v>174</v>
      </c>
      <c r="B84" s="22" t="s">
        <v>80</v>
      </c>
      <c r="C84" s="23" t="s">
        <v>11</v>
      </c>
      <c r="D84" s="23" t="s">
        <v>39</v>
      </c>
      <c r="E84" s="23" t="s">
        <v>175</v>
      </c>
      <c r="F84" s="31">
        <f t="shared" si="14"/>
        <v>0</v>
      </c>
      <c r="G84" s="31">
        <f t="shared" si="14"/>
        <v>0</v>
      </c>
      <c r="H84" s="106">
        <f t="shared" si="14"/>
        <v>35</v>
      </c>
      <c r="I84" s="119">
        <f t="shared" si="14"/>
        <v>50</v>
      </c>
      <c r="J84" s="31">
        <v>0</v>
      </c>
      <c r="K84" s="31">
        <f t="shared" si="14"/>
        <v>0</v>
      </c>
    </row>
    <row r="85" spans="1:11" ht="30" customHeight="1" thickBot="1">
      <c r="A85" s="48" t="s">
        <v>178</v>
      </c>
      <c r="B85" s="22" t="s">
        <v>80</v>
      </c>
      <c r="C85" s="23" t="s">
        <v>11</v>
      </c>
      <c r="D85" s="23" t="s">
        <v>39</v>
      </c>
      <c r="E85" s="23" t="s">
        <v>177</v>
      </c>
      <c r="F85" s="31">
        <v>0</v>
      </c>
      <c r="G85" s="31">
        <v>0</v>
      </c>
      <c r="H85" s="106">
        <v>35</v>
      </c>
      <c r="I85" s="119">
        <v>50</v>
      </c>
      <c r="J85" s="31">
        <v>0</v>
      </c>
      <c r="K85" s="31">
        <v>0</v>
      </c>
    </row>
    <row r="86" spans="1:11" ht="24" customHeight="1" thickBot="1">
      <c r="A86" s="45" t="s">
        <v>25</v>
      </c>
      <c r="B86" s="22" t="s">
        <v>158</v>
      </c>
      <c r="C86" s="23" t="s">
        <v>11</v>
      </c>
      <c r="D86" s="23" t="s">
        <v>39</v>
      </c>
      <c r="E86" s="23" t="s">
        <v>3</v>
      </c>
      <c r="F86" s="24">
        <f aca="true" t="shared" si="15" ref="F86:K87">F87</f>
        <v>1516.72</v>
      </c>
      <c r="G86" s="24">
        <f t="shared" si="15"/>
        <v>1564.69</v>
      </c>
      <c r="H86" s="99">
        <f t="shared" si="15"/>
        <v>1275</v>
      </c>
      <c r="I86" s="117">
        <f>I87</f>
        <v>1638.23</v>
      </c>
      <c r="J86" s="24">
        <f>J87</f>
        <v>1715.229</v>
      </c>
      <c r="K86" s="24">
        <f t="shared" si="15"/>
        <v>1718.846</v>
      </c>
    </row>
    <row r="87" spans="1:11" ht="27" customHeight="1" thickBot="1">
      <c r="A87" s="50" t="s">
        <v>174</v>
      </c>
      <c r="B87" s="22" t="s">
        <v>158</v>
      </c>
      <c r="C87" s="23" t="s">
        <v>11</v>
      </c>
      <c r="D87" s="23" t="s">
        <v>39</v>
      </c>
      <c r="E87" s="23" t="s">
        <v>175</v>
      </c>
      <c r="F87" s="24">
        <f t="shared" si="15"/>
        <v>1516.72</v>
      </c>
      <c r="G87" s="24">
        <f t="shared" si="15"/>
        <v>1564.69</v>
      </c>
      <c r="H87" s="99">
        <f>H88+H89</f>
        <v>1275</v>
      </c>
      <c r="I87" s="117">
        <f>I88+I89</f>
        <v>1638.23</v>
      </c>
      <c r="J87" s="99">
        <f>J88+J89</f>
        <v>1715.229</v>
      </c>
      <c r="K87" s="99">
        <f>K88+K89</f>
        <v>1718.846</v>
      </c>
    </row>
    <row r="88" spans="1:11" ht="27" customHeight="1" thickBot="1">
      <c r="A88" s="50" t="s">
        <v>257</v>
      </c>
      <c r="B88" s="22" t="s">
        <v>158</v>
      </c>
      <c r="C88" s="23" t="s">
        <v>11</v>
      </c>
      <c r="D88" s="23" t="s">
        <v>39</v>
      </c>
      <c r="E88" s="23" t="s">
        <v>177</v>
      </c>
      <c r="F88" s="24">
        <v>1516.72</v>
      </c>
      <c r="G88" s="24">
        <v>1564.69</v>
      </c>
      <c r="H88" s="99">
        <v>0</v>
      </c>
      <c r="I88" s="117">
        <v>0</v>
      </c>
      <c r="J88" s="24">
        <v>0</v>
      </c>
      <c r="K88" s="24">
        <v>0</v>
      </c>
    </row>
    <row r="89" spans="1:11" ht="27" customHeight="1" thickBot="1">
      <c r="A89" s="50" t="s">
        <v>257</v>
      </c>
      <c r="B89" s="22" t="s">
        <v>158</v>
      </c>
      <c r="C89" s="23" t="s">
        <v>11</v>
      </c>
      <c r="D89" s="23" t="s">
        <v>39</v>
      </c>
      <c r="E89" s="23" t="s">
        <v>256</v>
      </c>
      <c r="F89" s="24">
        <v>0</v>
      </c>
      <c r="G89" s="24">
        <v>0</v>
      </c>
      <c r="H89" s="99">
        <v>1275</v>
      </c>
      <c r="I89" s="117">
        <v>1638.23</v>
      </c>
      <c r="J89" s="24">
        <v>1715.229</v>
      </c>
      <c r="K89" s="24">
        <v>1718.846</v>
      </c>
    </row>
    <row r="90" spans="1:11" ht="27" customHeight="1" thickBot="1">
      <c r="A90" s="45" t="s">
        <v>159</v>
      </c>
      <c r="B90" s="22" t="s">
        <v>160</v>
      </c>
      <c r="C90" s="23" t="s">
        <v>11</v>
      </c>
      <c r="D90" s="23" t="s">
        <v>39</v>
      </c>
      <c r="E90" s="23" t="s">
        <v>3</v>
      </c>
      <c r="F90" s="31">
        <f aca="true" t="shared" si="16" ref="F90:K91">F91</f>
        <v>241.48</v>
      </c>
      <c r="G90" s="31">
        <f t="shared" si="16"/>
        <v>99.214</v>
      </c>
      <c r="H90" s="106">
        <f t="shared" si="16"/>
        <v>260</v>
      </c>
      <c r="I90" s="119">
        <f t="shared" si="16"/>
        <v>150</v>
      </c>
      <c r="J90" s="106">
        <f t="shared" si="16"/>
        <v>100</v>
      </c>
      <c r="K90" s="31">
        <f t="shared" si="16"/>
        <v>100</v>
      </c>
    </row>
    <row r="91" spans="1:11" ht="27" customHeight="1" thickBot="1">
      <c r="A91" s="50" t="s">
        <v>174</v>
      </c>
      <c r="B91" s="22" t="s">
        <v>160</v>
      </c>
      <c r="C91" s="23" t="s">
        <v>11</v>
      </c>
      <c r="D91" s="23" t="s">
        <v>39</v>
      </c>
      <c r="E91" s="23" t="s">
        <v>175</v>
      </c>
      <c r="F91" s="31">
        <f t="shared" si="16"/>
        <v>241.48</v>
      </c>
      <c r="G91" s="31">
        <f t="shared" si="16"/>
        <v>99.214</v>
      </c>
      <c r="H91" s="106">
        <f t="shared" si="16"/>
        <v>260</v>
      </c>
      <c r="I91" s="119">
        <f t="shared" si="16"/>
        <v>150</v>
      </c>
      <c r="J91" s="106">
        <f t="shared" si="16"/>
        <v>100</v>
      </c>
      <c r="K91" s="31">
        <f t="shared" si="16"/>
        <v>100</v>
      </c>
    </row>
    <row r="92" spans="1:11" ht="27" customHeight="1" thickBot="1">
      <c r="A92" s="50" t="s">
        <v>178</v>
      </c>
      <c r="B92" s="22" t="s">
        <v>160</v>
      </c>
      <c r="C92" s="23" t="s">
        <v>11</v>
      </c>
      <c r="D92" s="23" t="s">
        <v>39</v>
      </c>
      <c r="E92" s="23" t="s">
        <v>177</v>
      </c>
      <c r="F92" s="31">
        <v>241.48</v>
      </c>
      <c r="G92" s="31">
        <v>99.214</v>
      </c>
      <c r="H92" s="106">
        <v>260</v>
      </c>
      <c r="I92" s="119">
        <v>150</v>
      </c>
      <c r="J92" s="31">
        <v>100</v>
      </c>
      <c r="K92" s="31">
        <v>100</v>
      </c>
    </row>
    <row r="93" spans="1:11" ht="27" customHeight="1" thickBot="1">
      <c r="A93" s="44" t="s">
        <v>79</v>
      </c>
      <c r="B93" s="22" t="s">
        <v>244</v>
      </c>
      <c r="C93" s="23" t="s">
        <v>11</v>
      </c>
      <c r="D93" s="23" t="s">
        <v>39</v>
      </c>
      <c r="E93" s="23" t="s">
        <v>3</v>
      </c>
      <c r="F93" s="31">
        <f aca="true" t="shared" si="17" ref="F93:K94">F94</f>
        <v>0</v>
      </c>
      <c r="G93" s="31">
        <f t="shared" si="17"/>
        <v>115</v>
      </c>
      <c r="H93" s="106">
        <f t="shared" si="17"/>
        <v>401.27472</v>
      </c>
      <c r="I93" s="119">
        <v>0</v>
      </c>
      <c r="J93" s="31">
        <v>0</v>
      </c>
      <c r="K93" s="31">
        <f t="shared" si="17"/>
        <v>0</v>
      </c>
    </row>
    <row r="94" spans="1:11" ht="27" customHeight="1" thickBot="1">
      <c r="A94" s="50" t="s">
        <v>174</v>
      </c>
      <c r="B94" s="22" t="s">
        <v>244</v>
      </c>
      <c r="C94" s="23" t="s">
        <v>11</v>
      </c>
      <c r="D94" s="23" t="s">
        <v>39</v>
      </c>
      <c r="E94" s="23" t="s">
        <v>175</v>
      </c>
      <c r="F94" s="31">
        <f t="shared" si="17"/>
        <v>0</v>
      </c>
      <c r="G94" s="31">
        <f>G95+G96</f>
        <v>115</v>
      </c>
      <c r="H94" s="106">
        <f>H95+H96</f>
        <v>401.27472</v>
      </c>
      <c r="I94" s="119">
        <v>0</v>
      </c>
      <c r="J94" s="31">
        <v>0</v>
      </c>
      <c r="K94" s="31">
        <f t="shared" si="17"/>
        <v>0</v>
      </c>
    </row>
    <row r="95" spans="1:11" ht="27" customHeight="1" thickBot="1">
      <c r="A95" s="50" t="s">
        <v>178</v>
      </c>
      <c r="B95" s="22" t="s">
        <v>244</v>
      </c>
      <c r="C95" s="23" t="s">
        <v>11</v>
      </c>
      <c r="D95" s="23" t="s">
        <v>39</v>
      </c>
      <c r="E95" s="23" t="s">
        <v>177</v>
      </c>
      <c r="F95" s="31">
        <v>0</v>
      </c>
      <c r="G95" s="31">
        <v>50</v>
      </c>
      <c r="H95" s="106">
        <v>401.27472</v>
      </c>
      <c r="I95" s="119">
        <v>0</v>
      </c>
      <c r="J95" s="31">
        <v>0</v>
      </c>
      <c r="K95" s="31">
        <v>0</v>
      </c>
    </row>
    <row r="96" spans="1:11" ht="27" customHeight="1" thickBot="1">
      <c r="A96" s="50" t="s">
        <v>189</v>
      </c>
      <c r="B96" s="22" t="s">
        <v>244</v>
      </c>
      <c r="C96" s="23" t="s">
        <v>11</v>
      </c>
      <c r="D96" s="23" t="s">
        <v>39</v>
      </c>
      <c r="E96" s="23" t="s">
        <v>190</v>
      </c>
      <c r="F96" s="31">
        <v>0</v>
      </c>
      <c r="G96" s="31">
        <v>65</v>
      </c>
      <c r="H96" s="106">
        <v>0</v>
      </c>
      <c r="I96" s="119">
        <v>0</v>
      </c>
      <c r="J96" s="31">
        <v>0</v>
      </c>
      <c r="K96" s="31">
        <v>0</v>
      </c>
    </row>
    <row r="97" spans="1:11" ht="27" customHeight="1" thickBot="1">
      <c r="A97" s="97" t="s">
        <v>77</v>
      </c>
      <c r="B97" s="28" t="s">
        <v>113</v>
      </c>
      <c r="C97" s="23" t="s">
        <v>11</v>
      </c>
      <c r="D97" s="23" t="s">
        <v>39</v>
      </c>
      <c r="E97" s="23" t="s">
        <v>3</v>
      </c>
      <c r="F97" s="24">
        <f aca="true" t="shared" si="18" ref="F97:K98">F98</f>
        <v>104.549</v>
      </c>
      <c r="G97" s="24">
        <f t="shared" si="18"/>
        <v>130</v>
      </c>
      <c r="H97" s="99">
        <f t="shared" si="18"/>
        <v>10</v>
      </c>
      <c r="I97" s="117">
        <f t="shared" si="18"/>
        <v>15</v>
      </c>
      <c r="J97" s="99">
        <f t="shared" si="18"/>
        <v>10</v>
      </c>
      <c r="K97" s="24">
        <f t="shared" si="18"/>
        <v>10</v>
      </c>
    </row>
    <row r="98" spans="1:11" ht="27" customHeight="1" thickBot="1">
      <c r="A98" s="50" t="s">
        <v>174</v>
      </c>
      <c r="B98" s="28" t="s">
        <v>113</v>
      </c>
      <c r="C98" s="23" t="s">
        <v>11</v>
      </c>
      <c r="D98" s="23" t="s">
        <v>39</v>
      </c>
      <c r="E98" s="23" t="s">
        <v>175</v>
      </c>
      <c r="F98" s="24">
        <f t="shared" si="18"/>
        <v>104.549</v>
      </c>
      <c r="G98" s="24">
        <f t="shared" si="18"/>
        <v>130</v>
      </c>
      <c r="H98" s="99">
        <f t="shared" si="18"/>
        <v>10</v>
      </c>
      <c r="I98" s="117">
        <f t="shared" si="18"/>
        <v>15</v>
      </c>
      <c r="J98" s="99">
        <f t="shared" si="18"/>
        <v>10</v>
      </c>
      <c r="K98" s="24">
        <f t="shared" si="18"/>
        <v>10</v>
      </c>
    </row>
    <row r="99" spans="1:11" ht="27" customHeight="1" thickBot="1">
      <c r="A99" s="50" t="s">
        <v>178</v>
      </c>
      <c r="B99" s="28" t="s">
        <v>113</v>
      </c>
      <c r="C99" s="23" t="s">
        <v>11</v>
      </c>
      <c r="D99" s="23" t="s">
        <v>39</v>
      </c>
      <c r="E99" s="23" t="s">
        <v>177</v>
      </c>
      <c r="F99" s="24">
        <v>104.549</v>
      </c>
      <c r="G99" s="24">
        <v>130</v>
      </c>
      <c r="H99" s="99">
        <v>10</v>
      </c>
      <c r="I99" s="117">
        <v>15</v>
      </c>
      <c r="J99" s="24">
        <v>10</v>
      </c>
      <c r="K99" s="24">
        <v>10</v>
      </c>
    </row>
    <row r="100" spans="1:11" ht="75.75" customHeight="1">
      <c r="A100" s="29" t="s">
        <v>122</v>
      </c>
      <c r="B100" s="33" t="s">
        <v>45</v>
      </c>
      <c r="C100" s="8"/>
      <c r="D100" s="8"/>
      <c r="E100" s="8"/>
      <c r="F100" s="13">
        <f>F101+F113+F116+F107+F110+F104</f>
        <v>408.08945</v>
      </c>
      <c r="G100" s="13">
        <f>G101+G107+G110+G113+G116+G104</f>
        <v>293.75</v>
      </c>
      <c r="H100" s="104">
        <f>H101+H113+H116+H107+H110+H104</f>
        <v>362.53999999999996</v>
      </c>
      <c r="I100" s="116">
        <f>I101+I107+I110+I113+I116+I104</f>
        <v>336</v>
      </c>
      <c r="J100" s="13">
        <f>J101+J107+J110+J113+J116+J104</f>
        <v>300</v>
      </c>
      <c r="K100" s="13">
        <f>K101+K107+K110+K113+K116+K104</f>
        <v>280</v>
      </c>
    </row>
    <row r="101" spans="1:11" ht="36.75" thickBot="1">
      <c r="A101" s="49" t="s">
        <v>47</v>
      </c>
      <c r="B101" s="28" t="s">
        <v>83</v>
      </c>
      <c r="C101" s="23" t="s">
        <v>10</v>
      </c>
      <c r="D101" s="23" t="s">
        <v>39</v>
      </c>
      <c r="E101" s="23" t="s">
        <v>3</v>
      </c>
      <c r="F101" s="24">
        <f aca="true" t="shared" si="19" ref="F101:K102">F102</f>
        <v>0</v>
      </c>
      <c r="G101" s="24">
        <f t="shared" si="19"/>
        <v>0</v>
      </c>
      <c r="H101" s="99">
        <f t="shared" si="19"/>
        <v>0</v>
      </c>
      <c r="I101" s="117">
        <v>0</v>
      </c>
      <c r="J101" s="24">
        <v>0</v>
      </c>
      <c r="K101" s="24">
        <f t="shared" si="19"/>
        <v>0</v>
      </c>
    </row>
    <row r="102" spans="1:11" ht="37.5" customHeight="1" thickBot="1">
      <c r="A102" s="50" t="s">
        <v>174</v>
      </c>
      <c r="B102" s="28" t="s">
        <v>83</v>
      </c>
      <c r="C102" s="23" t="s">
        <v>10</v>
      </c>
      <c r="D102" s="23" t="s">
        <v>39</v>
      </c>
      <c r="E102" s="23" t="s">
        <v>175</v>
      </c>
      <c r="F102" s="24">
        <f t="shared" si="19"/>
        <v>0</v>
      </c>
      <c r="G102" s="24">
        <f t="shared" si="19"/>
        <v>0</v>
      </c>
      <c r="H102" s="99">
        <f t="shared" si="19"/>
        <v>0</v>
      </c>
      <c r="I102" s="117">
        <v>0</v>
      </c>
      <c r="J102" s="24">
        <v>0</v>
      </c>
      <c r="K102" s="24">
        <f t="shared" si="19"/>
        <v>0</v>
      </c>
    </row>
    <row r="103" spans="1:11" ht="31.5" customHeight="1" thickBot="1">
      <c r="A103" s="48" t="s">
        <v>178</v>
      </c>
      <c r="B103" s="51" t="s">
        <v>83</v>
      </c>
      <c r="C103" s="23" t="s">
        <v>10</v>
      </c>
      <c r="D103" s="23" t="s">
        <v>39</v>
      </c>
      <c r="E103" s="23" t="s">
        <v>177</v>
      </c>
      <c r="F103" s="24">
        <v>0</v>
      </c>
      <c r="G103" s="24">
        <v>0</v>
      </c>
      <c r="H103" s="99">
        <v>0</v>
      </c>
      <c r="I103" s="117">
        <v>0</v>
      </c>
      <c r="J103" s="24">
        <v>0</v>
      </c>
      <c r="K103" s="24">
        <v>0</v>
      </c>
    </row>
    <row r="104" spans="1:11" ht="29.25" customHeight="1" thickBot="1">
      <c r="A104" s="48" t="s">
        <v>152</v>
      </c>
      <c r="B104" s="51" t="s">
        <v>153</v>
      </c>
      <c r="C104" s="23" t="s">
        <v>10</v>
      </c>
      <c r="D104" s="23" t="s">
        <v>39</v>
      </c>
      <c r="E104" s="23" t="s">
        <v>3</v>
      </c>
      <c r="F104" s="24">
        <f aca="true" t="shared" si="20" ref="F104:K105">F105</f>
        <v>350</v>
      </c>
      <c r="G104" s="24">
        <f t="shared" si="20"/>
        <v>263.6</v>
      </c>
      <c r="H104" s="99">
        <f t="shared" si="20"/>
        <v>208.54</v>
      </c>
      <c r="I104" s="117">
        <f>I105</f>
        <v>200</v>
      </c>
      <c r="J104" s="24">
        <f>J105</f>
        <v>120</v>
      </c>
      <c r="K104" s="24">
        <f t="shared" si="20"/>
        <v>100</v>
      </c>
    </row>
    <row r="105" spans="1:11" ht="29.25" customHeight="1" thickBot="1">
      <c r="A105" s="48" t="s">
        <v>174</v>
      </c>
      <c r="B105" s="51" t="s">
        <v>153</v>
      </c>
      <c r="C105" s="23" t="s">
        <v>10</v>
      </c>
      <c r="D105" s="23" t="s">
        <v>39</v>
      </c>
      <c r="E105" s="23" t="s">
        <v>175</v>
      </c>
      <c r="F105" s="24">
        <f t="shared" si="20"/>
        <v>350</v>
      </c>
      <c r="G105" s="24">
        <f t="shared" si="20"/>
        <v>263.6</v>
      </c>
      <c r="H105" s="99">
        <f t="shared" si="20"/>
        <v>208.54</v>
      </c>
      <c r="I105" s="117">
        <v>200</v>
      </c>
      <c r="J105" s="24">
        <v>120</v>
      </c>
      <c r="K105" s="24">
        <v>100</v>
      </c>
    </row>
    <row r="106" spans="1:11" ht="29.25" customHeight="1" thickBot="1">
      <c r="A106" s="48" t="s">
        <v>178</v>
      </c>
      <c r="B106" s="51" t="s">
        <v>153</v>
      </c>
      <c r="C106" s="23" t="s">
        <v>10</v>
      </c>
      <c r="D106" s="23" t="s">
        <v>39</v>
      </c>
      <c r="E106" s="23" t="s">
        <v>177</v>
      </c>
      <c r="F106" s="24">
        <v>350</v>
      </c>
      <c r="G106" s="24">
        <v>263.6</v>
      </c>
      <c r="H106" s="99">
        <v>208.54</v>
      </c>
      <c r="I106" s="117">
        <v>200</v>
      </c>
      <c r="J106" s="24">
        <v>120</v>
      </c>
      <c r="K106" s="24">
        <v>100</v>
      </c>
    </row>
    <row r="107" spans="1:11" ht="30" customHeight="1">
      <c r="A107" s="27" t="s">
        <v>154</v>
      </c>
      <c r="B107" s="28" t="s">
        <v>155</v>
      </c>
      <c r="C107" s="23" t="s">
        <v>10</v>
      </c>
      <c r="D107" s="23" t="s">
        <v>48</v>
      </c>
      <c r="E107" s="23" t="s">
        <v>3</v>
      </c>
      <c r="F107" s="24">
        <f aca="true" t="shared" si="21" ref="F107:K108">F108</f>
        <v>23.24945</v>
      </c>
      <c r="G107" s="24">
        <f t="shared" si="21"/>
        <v>0</v>
      </c>
      <c r="H107" s="99">
        <f t="shared" si="21"/>
        <v>74</v>
      </c>
      <c r="I107" s="117">
        <f t="shared" si="21"/>
        <v>50</v>
      </c>
      <c r="J107" s="99">
        <f t="shared" si="21"/>
        <v>50</v>
      </c>
      <c r="K107" s="24">
        <f t="shared" si="21"/>
        <v>50</v>
      </c>
    </row>
    <row r="108" spans="1:11" ht="30" customHeight="1" thickBot="1">
      <c r="A108" s="48" t="s">
        <v>174</v>
      </c>
      <c r="B108" s="51" t="s">
        <v>155</v>
      </c>
      <c r="C108" s="23" t="s">
        <v>10</v>
      </c>
      <c r="D108" s="23" t="s">
        <v>48</v>
      </c>
      <c r="E108" s="23" t="s">
        <v>175</v>
      </c>
      <c r="F108" s="24">
        <f t="shared" si="21"/>
        <v>23.24945</v>
      </c>
      <c r="G108" s="24">
        <f t="shared" si="21"/>
        <v>0</v>
      </c>
      <c r="H108" s="99">
        <f t="shared" si="21"/>
        <v>74</v>
      </c>
      <c r="I108" s="117">
        <f t="shared" si="21"/>
        <v>50</v>
      </c>
      <c r="J108" s="99">
        <f t="shared" si="21"/>
        <v>50</v>
      </c>
      <c r="K108" s="24">
        <f t="shared" si="21"/>
        <v>50</v>
      </c>
    </row>
    <row r="109" spans="1:11" ht="30" customHeight="1" thickBot="1">
      <c r="A109" s="48" t="s">
        <v>178</v>
      </c>
      <c r="B109" s="51" t="s">
        <v>155</v>
      </c>
      <c r="C109" s="23" t="s">
        <v>10</v>
      </c>
      <c r="D109" s="23" t="s">
        <v>48</v>
      </c>
      <c r="E109" s="23" t="s">
        <v>177</v>
      </c>
      <c r="F109" s="24">
        <v>23.24945</v>
      </c>
      <c r="G109" s="24">
        <v>0</v>
      </c>
      <c r="H109" s="99">
        <v>74</v>
      </c>
      <c r="I109" s="117">
        <v>50</v>
      </c>
      <c r="J109" s="24">
        <v>50</v>
      </c>
      <c r="K109" s="24">
        <v>50</v>
      </c>
    </row>
    <row r="110" spans="1:11" ht="30" customHeight="1">
      <c r="A110" s="27" t="s">
        <v>156</v>
      </c>
      <c r="B110" s="28" t="s">
        <v>157</v>
      </c>
      <c r="C110" s="23" t="s">
        <v>10</v>
      </c>
      <c r="D110" s="23" t="s">
        <v>48</v>
      </c>
      <c r="E110" s="23" t="s">
        <v>3</v>
      </c>
      <c r="F110" s="24">
        <f aca="true" t="shared" si="22" ref="F110:K111">F111</f>
        <v>25</v>
      </c>
      <c r="G110" s="24">
        <f t="shared" si="22"/>
        <v>24</v>
      </c>
      <c r="H110" s="99">
        <f t="shared" si="22"/>
        <v>75</v>
      </c>
      <c r="I110" s="117">
        <f t="shared" si="22"/>
        <v>75</v>
      </c>
      <c r="J110" s="99">
        <f t="shared" si="22"/>
        <v>120</v>
      </c>
      <c r="K110" s="99">
        <f t="shared" si="22"/>
        <v>120</v>
      </c>
    </row>
    <row r="111" spans="1:11" ht="30" customHeight="1" thickBot="1">
      <c r="A111" s="48" t="s">
        <v>174</v>
      </c>
      <c r="B111" s="51" t="s">
        <v>157</v>
      </c>
      <c r="C111" s="23" t="s">
        <v>10</v>
      </c>
      <c r="D111" s="23" t="s">
        <v>48</v>
      </c>
      <c r="E111" s="23" t="s">
        <v>175</v>
      </c>
      <c r="F111" s="24">
        <f t="shared" si="22"/>
        <v>25</v>
      </c>
      <c r="G111" s="24">
        <f t="shared" si="22"/>
        <v>24</v>
      </c>
      <c r="H111" s="99">
        <f t="shared" si="22"/>
        <v>75</v>
      </c>
      <c r="I111" s="117">
        <f t="shared" si="22"/>
        <v>75</v>
      </c>
      <c r="J111" s="99">
        <f t="shared" si="22"/>
        <v>120</v>
      </c>
      <c r="K111" s="99">
        <f t="shared" si="22"/>
        <v>120</v>
      </c>
    </row>
    <row r="112" spans="1:11" ht="30" customHeight="1" thickBot="1">
      <c r="A112" s="48" t="s">
        <v>178</v>
      </c>
      <c r="B112" s="51" t="s">
        <v>157</v>
      </c>
      <c r="C112" s="23" t="s">
        <v>10</v>
      </c>
      <c r="D112" s="23" t="s">
        <v>48</v>
      </c>
      <c r="E112" s="23" t="s">
        <v>177</v>
      </c>
      <c r="F112" s="24">
        <v>25</v>
      </c>
      <c r="G112" s="24">
        <v>24</v>
      </c>
      <c r="H112" s="99">
        <v>75</v>
      </c>
      <c r="I112" s="117">
        <v>75</v>
      </c>
      <c r="J112" s="24">
        <v>120</v>
      </c>
      <c r="K112" s="24">
        <v>120</v>
      </c>
    </row>
    <row r="113" spans="1:11" ht="30" customHeight="1">
      <c r="A113" s="44" t="s">
        <v>135</v>
      </c>
      <c r="B113" s="22" t="s">
        <v>84</v>
      </c>
      <c r="C113" s="23" t="s">
        <v>10</v>
      </c>
      <c r="D113" s="23" t="s">
        <v>18</v>
      </c>
      <c r="E113" s="23" t="s">
        <v>3</v>
      </c>
      <c r="F113" s="24">
        <f aca="true" t="shared" si="23" ref="F113:K114">F114</f>
        <v>3.99</v>
      </c>
      <c r="G113" s="24">
        <f t="shared" si="23"/>
        <v>6.15</v>
      </c>
      <c r="H113" s="99">
        <f t="shared" si="23"/>
        <v>5</v>
      </c>
      <c r="I113" s="117">
        <f>I114</f>
        <v>5</v>
      </c>
      <c r="J113" s="24">
        <f>J114</f>
        <v>5</v>
      </c>
      <c r="K113" s="24">
        <f t="shared" si="23"/>
        <v>5</v>
      </c>
    </row>
    <row r="114" spans="1:11" ht="30" customHeight="1" thickBot="1">
      <c r="A114" s="48" t="s">
        <v>174</v>
      </c>
      <c r="B114" s="52" t="s">
        <v>84</v>
      </c>
      <c r="C114" s="23" t="s">
        <v>10</v>
      </c>
      <c r="D114" s="23" t="s">
        <v>18</v>
      </c>
      <c r="E114" s="23" t="s">
        <v>175</v>
      </c>
      <c r="F114" s="24">
        <f t="shared" si="23"/>
        <v>3.99</v>
      </c>
      <c r="G114" s="24">
        <f t="shared" si="23"/>
        <v>6.15</v>
      </c>
      <c r="H114" s="99">
        <f t="shared" si="23"/>
        <v>5</v>
      </c>
      <c r="I114" s="117">
        <f>I115</f>
        <v>5</v>
      </c>
      <c r="J114" s="24">
        <f>J115</f>
        <v>5</v>
      </c>
      <c r="K114" s="24">
        <f t="shared" si="23"/>
        <v>5</v>
      </c>
    </row>
    <row r="115" spans="1:11" ht="30" customHeight="1" thickBot="1">
      <c r="A115" s="48" t="s">
        <v>178</v>
      </c>
      <c r="B115" s="52" t="s">
        <v>84</v>
      </c>
      <c r="C115" s="23" t="s">
        <v>10</v>
      </c>
      <c r="D115" s="23" t="s">
        <v>18</v>
      </c>
      <c r="E115" s="23" t="s">
        <v>177</v>
      </c>
      <c r="F115" s="24">
        <v>3.99</v>
      </c>
      <c r="G115" s="24">
        <v>6.15</v>
      </c>
      <c r="H115" s="99">
        <v>5</v>
      </c>
      <c r="I115" s="117">
        <v>5</v>
      </c>
      <c r="J115" s="24">
        <v>5</v>
      </c>
      <c r="K115" s="24">
        <v>5</v>
      </c>
    </row>
    <row r="116" spans="1:11" ht="30" customHeight="1">
      <c r="A116" s="44" t="s">
        <v>136</v>
      </c>
      <c r="B116" s="22" t="s">
        <v>85</v>
      </c>
      <c r="C116" s="23" t="s">
        <v>10</v>
      </c>
      <c r="D116" s="23" t="s">
        <v>18</v>
      </c>
      <c r="E116" s="23" t="s">
        <v>3</v>
      </c>
      <c r="F116" s="24">
        <f aca="true" t="shared" si="24" ref="F116:K117">F117</f>
        <v>5.85</v>
      </c>
      <c r="G116" s="24">
        <f t="shared" si="24"/>
        <v>0</v>
      </c>
      <c r="H116" s="99">
        <f t="shared" si="24"/>
        <v>0</v>
      </c>
      <c r="I116" s="117">
        <f>I117</f>
        <v>6</v>
      </c>
      <c r="J116" s="24">
        <f>J117</f>
        <v>5</v>
      </c>
      <c r="K116" s="24">
        <f t="shared" si="24"/>
        <v>5</v>
      </c>
    </row>
    <row r="117" spans="1:11" ht="30" customHeight="1" thickBot="1">
      <c r="A117" s="48" t="s">
        <v>174</v>
      </c>
      <c r="B117" s="52" t="s">
        <v>85</v>
      </c>
      <c r="C117" s="23" t="s">
        <v>10</v>
      </c>
      <c r="D117" s="23" t="s">
        <v>18</v>
      </c>
      <c r="E117" s="23" t="s">
        <v>175</v>
      </c>
      <c r="F117" s="24">
        <f t="shared" si="24"/>
        <v>5.85</v>
      </c>
      <c r="G117" s="24">
        <f t="shared" si="24"/>
        <v>0</v>
      </c>
      <c r="H117" s="99">
        <f t="shared" si="24"/>
        <v>0</v>
      </c>
      <c r="I117" s="117">
        <f>I118</f>
        <v>6</v>
      </c>
      <c r="J117" s="24">
        <f>J118</f>
        <v>5</v>
      </c>
      <c r="K117" s="24">
        <f t="shared" si="24"/>
        <v>5</v>
      </c>
    </row>
    <row r="118" spans="1:11" ht="35.25" customHeight="1" thickBot="1">
      <c r="A118" s="48" t="s">
        <v>178</v>
      </c>
      <c r="B118" s="52" t="s">
        <v>85</v>
      </c>
      <c r="C118" s="23" t="s">
        <v>10</v>
      </c>
      <c r="D118" s="23" t="s">
        <v>18</v>
      </c>
      <c r="E118" s="23" t="s">
        <v>177</v>
      </c>
      <c r="F118" s="24">
        <v>5.85</v>
      </c>
      <c r="G118" s="24">
        <v>0</v>
      </c>
      <c r="H118" s="99">
        <v>0</v>
      </c>
      <c r="I118" s="117">
        <v>6</v>
      </c>
      <c r="J118" s="24">
        <v>5</v>
      </c>
      <c r="K118" s="24">
        <v>5</v>
      </c>
    </row>
    <row r="119" spans="1:11" ht="50.25" customHeight="1">
      <c r="A119" s="29" t="s">
        <v>123</v>
      </c>
      <c r="B119" s="34" t="s">
        <v>46</v>
      </c>
      <c r="C119" s="8"/>
      <c r="D119" s="8"/>
      <c r="E119" s="8"/>
      <c r="F119" s="30">
        <f aca="true" t="shared" si="25" ref="F119:K119">F120+F126+F129+F132+F135+F138+F141</f>
        <v>101.5</v>
      </c>
      <c r="G119" s="30">
        <f t="shared" si="25"/>
        <v>355.5</v>
      </c>
      <c r="H119" s="107">
        <f>H120+H126+H129+H132+H135+H138+H141+H123</f>
        <v>316</v>
      </c>
      <c r="I119" s="120">
        <f t="shared" si="25"/>
        <v>121.911</v>
      </c>
      <c r="J119" s="30">
        <f t="shared" si="25"/>
        <v>20</v>
      </c>
      <c r="K119" s="30">
        <f t="shared" si="25"/>
        <v>20</v>
      </c>
    </row>
    <row r="120" spans="1:11" ht="49.5" customHeight="1" thickBot="1">
      <c r="A120" s="73" t="s">
        <v>137</v>
      </c>
      <c r="B120" s="22" t="s">
        <v>86</v>
      </c>
      <c r="C120" s="23" t="s">
        <v>11</v>
      </c>
      <c r="D120" s="23" t="s">
        <v>19</v>
      </c>
      <c r="E120" s="23" t="s">
        <v>3</v>
      </c>
      <c r="F120" s="31">
        <f aca="true" t="shared" si="26" ref="F120:K124">F121</f>
        <v>0</v>
      </c>
      <c r="G120" s="31">
        <f t="shared" si="26"/>
        <v>0</v>
      </c>
      <c r="H120" s="106">
        <f t="shared" si="26"/>
        <v>0</v>
      </c>
      <c r="I120" s="119">
        <f>I121</f>
        <v>6</v>
      </c>
      <c r="J120" s="31">
        <f>J121</f>
        <v>0</v>
      </c>
      <c r="K120" s="31">
        <f t="shared" si="26"/>
        <v>0</v>
      </c>
    </row>
    <row r="121" spans="1:11" ht="30.75" customHeight="1" thickBot="1">
      <c r="A121" s="50" t="s">
        <v>174</v>
      </c>
      <c r="B121" s="22" t="s">
        <v>86</v>
      </c>
      <c r="C121" s="23" t="s">
        <v>11</v>
      </c>
      <c r="D121" s="23" t="s">
        <v>19</v>
      </c>
      <c r="E121" s="23" t="s">
        <v>175</v>
      </c>
      <c r="F121" s="31">
        <f t="shared" si="26"/>
        <v>0</v>
      </c>
      <c r="G121" s="31">
        <f t="shared" si="26"/>
        <v>0</v>
      </c>
      <c r="H121" s="106">
        <f t="shared" si="26"/>
        <v>0</v>
      </c>
      <c r="I121" s="119">
        <f>I122</f>
        <v>6</v>
      </c>
      <c r="J121" s="31">
        <f>J122</f>
        <v>0</v>
      </c>
      <c r="K121" s="31">
        <f t="shared" si="26"/>
        <v>0</v>
      </c>
    </row>
    <row r="122" spans="1:11" ht="28.5" customHeight="1" thickBot="1">
      <c r="A122" s="50" t="s">
        <v>178</v>
      </c>
      <c r="B122" s="22" t="s">
        <v>86</v>
      </c>
      <c r="C122" s="23" t="s">
        <v>11</v>
      </c>
      <c r="D122" s="23" t="s">
        <v>19</v>
      </c>
      <c r="E122" s="23" t="s">
        <v>177</v>
      </c>
      <c r="F122" s="31">
        <v>0</v>
      </c>
      <c r="G122" s="31">
        <v>0</v>
      </c>
      <c r="H122" s="106">
        <v>0</v>
      </c>
      <c r="I122" s="119">
        <v>6</v>
      </c>
      <c r="J122" s="31">
        <v>0</v>
      </c>
      <c r="K122" s="31">
        <v>0</v>
      </c>
    </row>
    <row r="123" spans="1:11" ht="49.5" customHeight="1" thickBot="1">
      <c r="A123" s="73" t="s">
        <v>273</v>
      </c>
      <c r="B123" s="22" t="s">
        <v>274</v>
      </c>
      <c r="C123" s="23" t="s">
        <v>11</v>
      </c>
      <c r="D123" s="23" t="s">
        <v>19</v>
      </c>
      <c r="E123" s="23" t="s">
        <v>3</v>
      </c>
      <c r="F123" s="31">
        <f t="shared" si="26"/>
        <v>0</v>
      </c>
      <c r="G123" s="31">
        <f t="shared" si="26"/>
        <v>0</v>
      </c>
      <c r="H123" s="106">
        <f t="shared" si="26"/>
        <v>100</v>
      </c>
      <c r="I123" s="119">
        <f>I124</f>
        <v>0</v>
      </c>
      <c r="J123" s="31">
        <f>J124</f>
        <v>0</v>
      </c>
      <c r="K123" s="31">
        <f t="shared" si="26"/>
        <v>0</v>
      </c>
    </row>
    <row r="124" spans="1:11" ht="30.75" customHeight="1" thickBot="1">
      <c r="A124" s="50" t="s">
        <v>174</v>
      </c>
      <c r="B124" s="22" t="s">
        <v>274</v>
      </c>
      <c r="C124" s="23" t="s">
        <v>11</v>
      </c>
      <c r="D124" s="23" t="s">
        <v>19</v>
      </c>
      <c r="E124" s="23" t="s">
        <v>175</v>
      </c>
      <c r="F124" s="31">
        <f t="shared" si="26"/>
        <v>0</v>
      </c>
      <c r="G124" s="31">
        <f t="shared" si="26"/>
        <v>0</v>
      </c>
      <c r="H124" s="106">
        <f t="shared" si="26"/>
        <v>100</v>
      </c>
      <c r="I124" s="119">
        <f>I125</f>
        <v>0</v>
      </c>
      <c r="J124" s="31">
        <f>J125</f>
        <v>0</v>
      </c>
      <c r="K124" s="31">
        <f t="shared" si="26"/>
        <v>0</v>
      </c>
    </row>
    <row r="125" spans="1:11" ht="28.5" customHeight="1" thickBot="1">
      <c r="A125" s="50" t="s">
        <v>178</v>
      </c>
      <c r="B125" s="22" t="s">
        <v>274</v>
      </c>
      <c r="C125" s="23" t="s">
        <v>11</v>
      </c>
      <c r="D125" s="23" t="s">
        <v>19</v>
      </c>
      <c r="E125" s="23" t="s">
        <v>177</v>
      </c>
      <c r="F125" s="31">
        <v>0</v>
      </c>
      <c r="G125" s="31">
        <v>0</v>
      </c>
      <c r="H125" s="106">
        <v>100</v>
      </c>
      <c r="I125" s="119">
        <v>0</v>
      </c>
      <c r="J125" s="31">
        <v>0</v>
      </c>
      <c r="K125" s="31">
        <v>0</v>
      </c>
    </row>
    <row r="126" spans="1:11" ht="44.25" customHeight="1" thickBot="1">
      <c r="A126" s="73" t="s">
        <v>54</v>
      </c>
      <c r="B126" s="22" t="s">
        <v>87</v>
      </c>
      <c r="C126" s="23" t="s">
        <v>11</v>
      </c>
      <c r="D126" s="23" t="s">
        <v>19</v>
      </c>
      <c r="E126" s="23" t="s">
        <v>3</v>
      </c>
      <c r="F126" s="31">
        <v>0</v>
      </c>
      <c r="G126" s="31">
        <f aca="true" t="shared" si="27" ref="G126:J127">G127</f>
        <v>233</v>
      </c>
      <c r="H126" s="106">
        <f t="shared" si="27"/>
        <v>40</v>
      </c>
      <c r="I126" s="119">
        <f t="shared" si="27"/>
        <v>50</v>
      </c>
      <c r="J126" s="31">
        <f t="shared" si="27"/>
        <v>0</v>
      </c>
      <c r="K126" s="31">
        <v>0</v>
      </c>
    </row>
    <row r="127" spans="1:11" ht="31.5" customHeight="1" thickBot="1">
      <c r="A127" s="50" t="s">
        <v>174</v>
      </c>
      <c r="B127" s="22" t="s">
        <v>87</v>
      </c>
      <c r="C127" s="23" t="s">
        <v>11</v>
      </c>
      <c r="D127" s="23" t="s">
        <v>19</v>
      </c>
      <c r="E127" s="23" t="s">
        <v>175</v>
      </c>
      <c r="F127" s="31">
        <v>0</v>
      </c>
      <c r="G127" s="31">
        <f t="shared" si="27"/>
        <v>233</v>
      </c>
      <c r="H127" s="106">
        <f t="shared" si="27"/>
        <v>40</v>
      </c>
      <c r="I127" s="119">
        <f t="shared" si="27"/>
        <v>50</v>
      </c>
      <c r="J127" s="31">
        <f t="shared" si="27"/>
        <v>0</v>
      </c>
      <c r="K127" s="31">
        <v>0</v>
      </c>
    </row>
    <row r="128" spans="1:11" ht="28.5" customHeight="1" thickBot="1">
      <c r="A128" s="50" t="s">
        <v>178</v>
      </c>
      <c r="B128" s="22" t="s">
        <v>87</v>
      </c>
      <c r="C128" s="23" t="s">
        <v>11</v>
      </c>
      <c r="D128" s="23" t="s">
        <v>19</v>
      </c>
      <c r="E128" s="23" t="s">
        <v>177</v>
      </c>
      <c r="F128" s="31">
        <v>0</v>
      </c>
      <c r="G128" s="31">
        <v>233</v>
      </c>
      <c r="H128" s="106">
        <v>40</v>
      </c>
      <c r="I128" s="119">
        <v>50</v>
      </c>
      <c r="J128" s="31">
        <v>0</v>
      </c>
      <c r="K128" s="31">
        <v>0</v>
      </c>
    </row>
    <row r="129" spans="1:11" ht="33" customHeight="1" thickBot="1">
      <c r="A129" s="73" t="s">
        <v>138</v>
      </c>
      <c r="B129" s="22" t="s">
        <v>88</v>
      </c>
      <c r="C129" s="23" t="s">
        <v>11</v>
      </c>
      <c r="D129" s="23" t="s">
        <v>19</v>
      </c>
      <c r="E129" s="23" t="s">
        <v>3</v>
      </c>
      <c r="F129" s="31">
        <f>F130</f>
        <v>19.5</v>
      </c>
      <c r="G129" s="31">
        <f>G131</f>
        <v>39</v>
      </c>
      <c r="H129" s="106">
        <f aca="true" t="shared" si="28" ref="H129:J130">H130</f>
        <v>10</v>
      </c>
      <c r="I129" s="119">
        <f t="shared" si="28"/>
        <v>10</v>
      </c>
      <c r="J129" s="31">
        <f t="shared" si="28"/>
        <v>0</v>
      </c>
      <c r="K129" s="31">
        <v>0</v>
      </c>
    </row>
    <row r="130" spans="1:11" ht="30" customHeight="1" thickBot="1">
      <c r="A130" s="50" t="s">
        <v>174</v>
      </c>
      <c r="B130" s="22" t="s">
        <v>88</v>
      </c>
      <c r="C130" s="23" t="s">
        <v>11</v>
      </c>
      <c r="D130" s="23" t="s">
        <v>19</v>
      </c>
      <c r="E130" s="23" t="s">
        <v>175</v>
      </c>
      <c r="F130" s="31">
        <f>F131</f>
        <v>19.5</v>
      </c>
      <c r="G130" s="31">
        <f>G131</f>
        <v>39</v>
      </c>
      <c r="H130" s="106">
        <f t="shared" si="28"/>
        <v>10</v>
      </c>
      <c r="I130" s="119">
        <f t="shared" si="28"/>
        <v>10</v>
      </c>
      <c r="J130" s="31">
        <f t="shared" si="28"/>
        <v>0</v>
      </c>
      <c r="K130" s="31">
        <v>0</v>
      </c>
    </row>
    <row r="131" spans="1:11" ht="27" customHeight="1" thickBot="1">
      <c r="A131" s="50" t="s">
        <v>178</v>
      </c>
      <c r="B131" s="22" t="s">
        <v>88</v>
      </c>
      <c r="C131" s="23" t="s">
        <v>11</v>
      </c>
      <c r="D131" s="23" t="s">
        <v>19</v>
      </c>
      <c r="E131" s="23" t="s">
        <v>177</v>
      </c>
      <c r="F131" s="31">
        <v>19.5</v>
      </c>
      <c r="G131" s="31">
        <v>39</v>
      </c>
      <c r="H131" s="106">
        <v>10</v>
      </c>
      <c r="I131" s="119">
        <v>10</v>
      </c>
      <c r="J131" s="31">
        <v>0</v>
      </c>
      <c r="K131" s="31">
        <v>0</v>
      </c>
    </row>
    <row r="132" spans="1:11" ht="27" customHeight="1" thickBot="1">
      <c r="A132" s="73" t="s">
        <v>55</v>
      </c>
      <c r="B132" s="22" t="s">
        <v>89</v>
      </c>
      <c r="C132" s="23" t="s">
        <v>11</v>
      </c>
      <c r="D132" s="23" t="s">
        <v>19</v>
      </c>
      <c r="E132" s="23" t="s">
        <v>3</v>
      </c>
      <c r="F132" s="31">
        <v>0</v>
      </c>
      <c r="G132" s="31">
        <v>0</v>
      </c>
      <c r="H132" s="106">
        <v>0</v>
      </c>
      <c r="I132" s="119">
        <f>I133</f>
        <v>0</v>
      </c>
      <c r="J132" s="31">
        <f>J133</f>
        <v>0</v>
      </c>
      <c r="K132" s="31">
        <v>0</v>
      </c>
    </row>
    <row r="133" spans="1:11" ht="30.75" customHeight="1" thickBot="1">
      <c r="A133" s="50" t="s">
        <v>174</v>
      </c>
      <c r="B133" s="22" t="s">
        <v>89</v>
      </c>
      <c r="C133" s="23" t="s">
        <v>11</v>
      </c>
      <c r="D133" s="23" t="s">
        <v>19</v>
      </c>
      <c r="E133" s="23" t="s">
        <v>175</v>
      </c>
      <c r="F133" s="31">
        <v>0</v>
      </c>
      <c r="G133" s="31">
        <v>0</v>
      </c>
      <c r="H133" s="106">
        <v>0</v>
      </c>
      <c r="I133" s="119">
        <f>I134</f>
        <v>0</v>
      </c>
      <c r="J133" s="31">
        <f>J134</f>
        <v>0</v>
      </c>
      <c r="K133" s="31">
        <v>0</v>
      </c>
    </row>
    <row r="134" spans="1:11" ht="27" customHeight="1" thickBot="1">
      <c r="A134" s="50" t="s">
        <v>178</v>
      </c>
      <c r="B134" s="22" t="s">
        <v>89</v>
      </c>
      <c r="C134" s="23" t="s">
        <v>11</v>
      </c>
      <c r="D134" s="23" t="s">
        <v>19</v>
      </c>
      <c r="E134" s="23" t="s">
        <v>177</v>
      </c>
      <c r="F134" s="31">
        <v>0</v>
      </c>
      <c r="G134" s="31">
        <v>0</v>
      </c>
      <c r="H134" s="106">
        <v>0</v>
      </c>
      <c r="I134" s="119">
        <v>0</v>
      </c>
      <c r="J134" s="31">
        <v>0</v>
      </c>
      <c r="K134" s="31">
        <v>0</v>
      </c>
    </row>
    <row r="135" spans="1:11" ht="30" customHeight="1" thickBot="1">
      <c r="A135" s="73" t="s">
        <v>56</v>
      </c>
      <c r="B135" s="22" t="s">
        <v>90</v>
      </c>
      <c r="C135" s="23" t="s">
        <v>11</v>
      </c>
      <c r="D135" s="23" t="s">
        <v>19</v>
      </c>
      <c r="E135" s="23" t="s">
        <v>3</v>
      </c>
      <c r="F135" s="31">
        <f aca="true" t="shared" si="29" ref="F135:K136">F136</f>
        <v>61</v>
      </c>
      <c r="G135" s="31">
        <f t="shared" si="29"/>
        <v>83.5</v>
      </c>
      <c r="H135" s="106">
        <f t="shared" si="29"/>
        <v>130</v>
      </c>
      <c r="I135" s="119">
        <f>I136</f>
        <v>19.911</v>
      </c>
      <c r="J135" s="31">
        <f>J136</f>
        <v>20</v>
      </c>
      <c r="K135" s="31">
        <f t="shared" si="29"/>
        <v>20</v>
      </c>
    </row>
    <row r="136" spans="1:11" ht="33" customHeight="1" thickBot="1">
      <c r="A136" s="50" t="s">
        <v>174</v>
      </c>
      <c r="B136" s="22" t="s">
        <v>90</v>
      </c>
      <c r="C136" s="23" t="s">
        <v>11</v>
      </c>
      <c r="D136" s="23" t="s">
        <v>19</v>
      </c>
      <c r="E136" s="23" t="s">
        <v>175</v>
      </c>
      <c r="F136" s="31">
        <f t="shared" si="29"/>
        <v>61</v>
      </c>
      <c r="G136" s="31">
        <f t="shared" si="29"/>
        <v>83.5</v>
      </c>
      <c r="H136" s="106">
        <f t="shared" si="29"/>
        <v>130</v>
      </c>
      <c r="I136" s="119">
        <f>I137</f>
        <v>19.911</v>
      </c>
      <c r="J136" s="31">
        <f>J137</f>
        <v>20</v>
      </c>
      <c r="K136" s="31">
        <f t="shared" si="29"/>
        <v>20</v>
      </c>
    </row>
    <row r="137" spans="1:11" ht="33" customHeight="1" thickBot="1">
      <c r="A137" s="50" t="s">
        <v>178</v>
      </c>
      <c r="B137" s="22" t="s">
        <v>90</v>
      </c>
      <c r="C137" s="23" t="s">
        <v>11</v>
      </c>
      <c r="D137" s="23" t="s">
        <v>19</v>
      </c>
      <c r="E137" s="23" t="s">
        <v>177</v>
      </c>
      <c r="F137" s="31">
        <v>61</v>
      </c>
      <c r="G137" s="31">
        <v>83.5</v>
      </c>
      <c r="H137" s="106">
        <v>130</v>
      </c>
      <c r="I137" s="119">
        <v>19.911</v>
      </c>
      <c r="J137" s="31">
        <v>20</v>
      </c>
      <c r="K137" s="31">
        <v>20</v>
      </c>
    </row>
    <row r="138" spans="1:11" ht="33" customHeight="1" thickBot="1">
      <c r="A138" s="64" t="s">
        <v>118</v>
      </c>
      <c r="B138" s="28" t="s">
        <v>117</v>
      </c>
      <c r="C138" s="23" t="s">
        <v>11</v>
      </c>
      <c r="D138" s="23" t="s">
        <v>19</v>
      </c>
      <c r="E138" s="23" t="s">
        <v>3</v>
      </c>
      <c r="F138" s="31">
        <f aca="true" t="shared" si="30" ref="F138:K139">F139</f>
        <v>15</v>
      </c>
      <c r="G138" s="31">
        <f t="shared" si="30"/>
        <v>0</v>
      </c>
      <c r="H138" s="106">
        <f t="shared" si="30"/>
        <v>30</v>
      </c>
      <c r="I138" s="119">
        <f>I139</f>
        <v>30</v>
      </c>
      <c r="J138" s="31">
        <f>J139</f>
        <v>0</v>
      </c>
      <c r="K138" s="31">
        <f t="shared" si="30"/>
        <v>0</v>
      </c>
    </row>
    <row r="139" spans="1:11" ht="36" customHeight="1" thickBot="1">
      <c r="A139" s="50" t="s">
        <v>174</v>
      </c>
      <c r="B139" s="28" t="s">
        <v>117</v>
      </c>
      <c r="C139" s="23" t="s">
        <v>11</v>
      </c>
      <c r="D139" s="23" t="s">
        <v>19</v>
      </c>
      <c r="E139" s="23" t="s">
        <v>175</v>
      </c>
      <c r="F139" s="31">
        <f t="shared" si="30"/>
        <v>15</v>
      </c>
      <c r="G139" s="31">
        <f t="shared" si="30"/>
        <v>0</v>
      </c>
      <c r="H139" s="106">
        <f t="shared" si="30"/>
        <v>30</v>
      </c>
      <c r="I139" s="119">
        <f>I140</f>
        <v>30</v>
      </c>
      <c r="J139" s="31">
        <f>J140</f>
        <v>0</v>
      </c>
      <c r="K139" s="31">
        <f t="shared" si="30"/>
        <v>0</v>
      </c>
    </row>
    <row r="140" spans="1:11" ht="36" customHeight="1" thickBot="1">
      <c r="A140" s="50" t="s">
        <v>178</v>
      </c>
      <c r="B140" s="28" t="s">
        <v>117</v>
      </c>
      <c r="C140" s="23" t="s">
        <v>11</v>
      </c>
      <c r="D140" s="23" t="s">
        <v>19</v>
      </c>
      <c r="E140" s="23" t="s">
        <v>177</v>
      </c>
      <c r="F140" s="31">
        <v>15</v>
      </c>
      <c r="G140" s="31">
        <v>0</v>
      </c>
      <c r="H140" s="106">
        <v>30</v>
      </c>
      <c r="I140" s="119">
        <v>30</v>
      </c>
      <c r="J140" s="31">
        <v>0</v>
      </c>
      <c r="K140" s="31">
        <v>0</v>
      </c>
    </row>
    <row r="141" spans="1:11" ht="36" customHeight="1" thickBot="1">
      <c r="A141" s="50" t="s">
        <v>206</v>
      </c>
      <c r="B141" s="28" t="s">
        <v>207</v>
      </c>
      <c r="C141" s="23" t="s">
        <v>11</v>
      </c>
      <c r="D141" s="23" t="s">
        <v>19</v>
      </c>
      <c r="E141" s="23" t="s">
        <v>3</v>
      </c>
      <c r="F141" s="31">
        <f aca="true" t="shared" si="31" ref="F141:K142">F142</f>
        <v>6</v>
      </c>
      <c r="G141" s="31">
        <f t="shared" si="31"/>
        <v>0</v>
      </c>
      <c r="H141" s="106">
        <f t="shared" si="31"/>
        <v>6</v>
      </c>
      <c r="I141" s="119">
        <f>I142</f>
        <v>6</v>
      </c>
      <c r="J141" s="31">
        <f>J142</f>
        <v>0</v>
      </c>
      <c r="K141" s="31">
        <f t="shared" si="31"/>
        <v>0</v>
      </c>
    </row>
    <row r="142" spans="1:11" ht="36" customHeight="1" thickBot="1">
      <c r="A142" s="50" t="s">
        <v>174</v>
      </c>
      <c r="B142" s="28" t="s">
        <v>207</v>
      </c>
      <c r="C142" s="23" t="s">
        <v>11</v>
      </c>
      <c r="D142" s="23" t="s">
        <v>19</v>
      </c>
      <c r="E142" s="23" t="s">
        <v>175</v>
      </c>
      <c r="F142" s="31">
        <f t="shared" si="31"/>
        <v>6</v>
      </c>
      <c r="G142" s="31">
        <f t="shared" si="31"/>
        <v>0</v>
      </c>
      <c r="H142" s="106">
        <f t="shared" si="31"/>
        <v>6</v>
      </c>
      <c r="I142" s="119">
        <f>I143</f>
        <v>6</v>
      </c>
      <c r="J142" s="31">
        <f>J143</f>
        <v>0</v>
      </c>
      <c r="K142" s="31">
        <f t="shared" si="31"/>
        <v>0</v>
      </c>
    </row>
    <row r="143" spans="1:11" ht="36" customHeight="1" thickBot="1">
      <c r="A143" s="50" t="s">
        <v>178</v>
      </c>
      <c r="B143" s="28" t="s">
        <v>207</v>
      </c>
      <c r="C143" s="23" t="s">
        <v>11</v>
      </c>
      <c r="D143" s="23" t="s">
        <v>19</v>
      </c>
      <c r="E143" s="23" t="s">
        <v>177</v>
      </c>
      <c r="F143" s="31">
        <v>6</v>
      </c>
      <c r="G143" s="31">
        <v>0</v>
      </c>
      <c r="H143" s="106">
        <v>6</v>
      </c>
      <c r="I143" s="119">
        <v>6</v>
      </c>
      <c r="J143" s="31">
        <v>0</v>
      </c>
      <c r="K143" s="31">
        <v>0</v>
      </c>
    </row>
    <row r="144" spans="1:11" ht="36" customHeight="1">
      <c r="A144" s="78" t="s">
        <v>124</v>
      </c>
      <c r="B144" s="19" t="s">
        <v>4</v>
      </c>
      <c r="C144" s="8"/>
      <c r="D144" s="8"/>
      <c r="E144" s="8"/>
      <c r="F144" s="13">
        <f>F145+F149+F165+F166+F169+F172+F175</f>
        <v>5931.66248</v>
      </c>
      <c r="G144" s="13">
        <f>G145+G149+G165+G166+G169+G172+G175</f>
        <v>6413.3889899999995</v>
      </c>
      <c r="H144" s="104">
        <f>H145+H149+H165+H166+H169+H172+H175</f>
        <v>7086.076449999999</v>
      </c>
      <c r="I144" s="116">
        <f>I145+I149+I165+I166+I169+I175</f>
        <v>6859.0452399999995</v>
      </c>
      <c r="J144" s="13">
        <f>J145+J149+J165+J166+J169</f>
        <v>6452.8029799999995</v>
      </c>
      <c r="K144" s="13">
        <f>K145+K149+K165+K166+K169</f>
        <v>6436.728279999999</v>
      </c>
    </row>
    <row r="145" spans="1:11" ht="29.25" customHeight="1" thickBot="1">
      <c r="A145" s="67" t="s">
        <v>57</v>
      </c>
      <c r="B145" s="22" t="s">
        <v>92</v>
      </c>
      <c r="C145" s="23" t="s">
        <v>8</v>
      </c>
      <c r="D145" s="23" t="s">
        <v>9</v>
      </c>
      <c r="E145" s="23" t="s">
        <v>3</v>
      </c>
      <c r="F145" s="24">
        <f aca="true" t="shared" si="32" ref="F145:K145">F146</f>
        <v>1047.438</v>
      </c>
      <c r="G145" s="24">
        <f t="shared" si="32"/>
        <v>1123.55664</v>
      </c>
      <c r="H145" s="99">
        <f t="shared" si="32"/>
        <v>1157.6514499999998</v>
      </c>
      <c r="I145" s="117">
        <f t="shared" si="32"/>
        <v>1150.807</v>
      </c>
      <c r="J145" s="24">
        <f t="shared" si="32"/>
        <v>1150.807</v>
      </c>
      <c r="K145" s="24">
        <f t="shared" si="32"/>
        <v>1150.807</v>
      </c>
    </row>
    <row r="146" spans="1:11" ht="29.25" customHeight="1" thickBot="1">
      <c r="A146" s="50" t="s">
        <v>185</v>
      </c>
      <c r="B146" s="22" t="s">
        <v>92</v>
      </c>
      <c r="C146" s="23" t="s">
        <v>8</v>
      </c>
      <c r="D146" s="23" t="s">
        <v>9</v>
      </c>
      <c r="E146" s="23" t="s">
        <v>186</v>
      </c>
      <c r="F146" s="24">
        <f aca="true" t="shared" si="33" ref="F146:K146">F147+F148</f>
        <v>1047.438</v>
      </c>
      <c r="G146" s="24">
        <f t="shared" si="33"/>
        <v>1123.55664</v>
      </c>
      <c r="H146" s="99">
        <f t="shared" si="33"/>
        <v>1157.6514499999998</v>
      </c>
      <c r="I146" s="117">
        <f t="shared" si="33"/>
        <v>1150.807</v>
      </c>
      <c r="J146" s="24">
        <f t="shared" si="33"/>
        <v>1150.807</v>
      </c>
      <c r="K146" s="24">
        <f t="shared" si="33"/>
        <v>1150.807</v>
      </c>
    </row>
    <row r="147" spans="1:11" ht="37.5" customHeight="1" thickBot="1">
      <c r="A147" s="50" t="s">
        <v>167</v>
      </c>
      <c r="B147" s="22" t="s">
        <v>92</v>
      </c>
      <c r="C147" s="23" t="s">
        <v>8</v>
      </c>
      <c r="D147" s="23" t="s">
        <v>9</v>
      </c>
      <c r="E147" s="23" t="s">
        <v>168</v>
      </c>
      <c r="F147" s="24">
        <v>804.952</v>
      </c>
      <c r="G147" s="24">
        <v>862.8945</v>
      </c>
      <c r="H147" s="99">
        <v>892.60786</v>
      </c>
      <c r="I147" s="117">
        <v>883.88479</v>
      </c>
      <c r="J147" s="24">
        <v>883.88479</v>
      </c>
      <c r="K147" s="24">
        <v>883.88479</v>
      </c>
    </row>
    <row r="148" spans="1:11" ht="36.75" customHeight="1" thickBot="1">
      <c r="A148" s="50" t="s">
        <v>170</v>
      </c>
      <c r="B148" s="22" t="s">
        <v>92</v>
      </c>
      <c r="C148" s="23" t="s">
        <v>8</v>
      </c>
      <c r="D148" s="23" t="s">
        <v>9</v>
      </c>
      <c r="E148" s="23" t="s">
        <v>169</v>
      </c>
      <c r="F148" s="24">
        <v>242.486</v>
      </c>
      <c r="G148" s="24">
        <v>260.66214</v>
      </c>
      <c r="H148" s="99">
        <v>265.04359</v>
      </c>
      <c r="I148" s="117">
        <v>266.92221</v>
      </c>
      <c r="J148" s="24">
        <v>266.92221</v>
      </c>
      <c r="K148" s="24">
        <v>266.92221</v>
      </c>
    </row>
    <row r="149" spans="1:11" ht="21" customHeight="1" thickBot="1">
      <c r="A149" s="67" t="s">
        <v>58</v>
      </c>
      <c r="B149" s="22" t="s">
        <v>93</v>
      </c>
      <c r="C149" s="23" t="s">
        <v>8</v>
      </c>
      <c r="D149" s="23" t="s">
        <v>11</v>
      </c>
      <c r="E149" s="23" t="s">
        <v>3</v>
      </c>
      <c r="F149" s="24">
        <f>F150+F154+F162+F163+F164+F165</f>
        <v>4869.6824799999995</v>
      </c>
      <c r="G149" s="24">
        <f>G150+G154+G165+G162+G163+G164+G159</f>
        <v>5274.83235</v>
      </c>
      <c r="H149" s="99">
        <f>H150+H154+H165+H162+H163+H164+H159</f>
        <v>5907.424999999999</v>
      </c>
      <c r="I149" s="117">
        <f>I150+I154+I165+I162+I163+I164+I159</f>
        <v>5688.68224</v>
      </c>
      <c r="J149" s="24">
        <f>J150+J154+J165+J162+J163+J164+J159</f>
        <v>5296.99598</v>
      </c>
      <c r="K149" s="24">
        <f>K150+K154+K165+K162+K163+K164</f>
        <v>5280.92128</v>
      </c>
    </row>
    <row r="150" spans="1:11" ht="28.5" customHeight="1" thickBot="1">
      <c r="A150" s="50" t="s">
        <v>185</v>
      </c>
      <c r="B150" s="22" t="s">
        <v>92</v>
      </c>
      <c r="C150" s="23" t="s">
        <v>8</v>
      </c>
      <c r="D150" s="23" t="s">
        <v>11</v>
      </c>
      <c r="E150" s="23" t="s">
        <v>186</v>
      </c>
      <c r="F150" s="24">
        <f aca="true" t="shared" si="34" ref="F150:K150">F151+F152+F153</f>
        <v>3707.6279999999997</v>
      </c>
      <c r="G150" s="24">
        <f t="shared" si="34"/>
        <v>3882.4805</v>
      </c>
      <c r="H150" s="99">
        <f t="shared" si="34"/>
        <v>4127.182</v>
      </c>
      <c r="I150" s="117">
        <f t="shared" si="34"/>
        <v>4016.5646699999998</v>
      </c>
      <c r="J150" s="24">
        <f t="shared" si="34"/>
        <v>4016.5646699999998</v>
      </c>
      <c r="K150" s="24">
        <f t="shared" si="34"/>
        <v>4016.5646699999998</v>
      </c>
    </row>
    <row r="151" spans="1:11" ht="39" customHeight="1" thickBot="1">
      <c r="A151" s="50" t="s">
        <v>167</v>
      </c>
      <c r="B151" s="22" t="s">
        <v>93</v>
      </c>
      <c r="C151" s="23" t="s">
        <v>8</v>
      </c>
      <c r="D151" s="23" t="s">
        <v>11</v>
      </c>
      <c r="E151" s="23" t="s">
        <v>168</v>
      </c>
      <c r="F151" s="24">
        <v>2824.598</v>
      </c>
      <c r="G151" s="24">
        <v>2948.2473</v>
      </c>
      <c r="H151" s="99">
        <v>3146.837</v>
      </c>
      <c r="I151" s="117">
        <v>3083.3062</v>
      </c>
      <c r="J151" s="24">
        <v>3083.3062</v>
      </c>
      <c r="K151" s="24">
        <v>3083.3062</v>
      </c>
    </row>
    <row r="152" spans="1:11" ht="35.25" customHeight="1" thickBot="1">
      <c r="A152" s="50" t="s">
        <v>173</v>
      </c>
      <c r="B152" s="22" t="s">
        <v>93</v>
      </c>
      <c r="C152" s="23" t="s">
        <v>8</v>
      </c>
      <c r="D152" s="23" t="s">
        <v>11</v>
      </c>
      <c r="E152" s="23" t="s">
        <v>171</v>
      </c>
      <c r="F152" s="24">
        <v>30</v>
      </c>
      <c r="G152" s="24">
        <v>30</v>
      </c>
      <c r="H152" s="99">
        <v>30</v>
      </c>
      <c r="I152" s="117">
        <v>2.1</v>
      </c>
      <c r="J152" s="24">
        <v>2.1</v>
      </c>
      <c r="K152" s="24">
        <v>2.1</v>
      </c>
    </row>
    <row r="153" spans="1:11" ht="45.75" customHeight="1" thickBot="1">
      <c r="A153" s="50" t="s">
        <v>170</v>
      </c>
      <c r="B153" s="22" t="s">
        <v>93</v>
      </c>
      <c r="C153" s="23" t="s">
        <v>8</v>
      </c>
      <c r="D153" s="23" t="s">
        <v>11</v>
      </c>
      <c r="E153" s="23" t="s">
        <v>169</v>
      </c>
      <c r="F153" s="24">
        <v>853.03</v>
      </c>
      <c r="G153" s="24">
        <v>904.2332</v>
      </c>
      <c r="H153" s="99">
        <v>950.345</v>
      </c>
      <c r="I153" s="117">
        <v>931.15847</v>
      </c>
      <c r="J153" s="24">
        <v>931.15847</v>
      </c>
      <c r="K153" s="24">
        <v>931.15847</v>
      </c>
    </row>
    <row r="154" spans="1:11" ht="28.5" customHeight="1" thickBot="1">
      <c r="A154" s="50" t="s">
        <v>174</v>
      </c>
      <c r="B154" s="22" t="s">
        <v>93</v>
      </c>
      <c r="C154" s="23" t="s">
        <v>8</v>
      </c>
      <c r="D154" s="23" t="s">
        <v>11</v>
      </c>
      <c r="E154" s="23" t="s">
        <v>175</v>
      </c>
      <c r="F154" s="24">
        <f>F155+F156+F157</f>
        <v>1154.05448</v>
      </c>
      <c r="G154" s="24">
        <f>G155+G157+G156</f>
        <v>1346.44948</v>
      </c>
      <c r="H154" s="99">
        <f>H155+H156+H157+H158</f>
        <v>1659.243</v>
      </c>
      <c r="I154" s="117">
        <f>I155+I156+I157+I158</f>
        <v>1611.11757</v>
      </c>
      <c r="J154" s="24">
        <f>J155+J156+J157+J158</f>
        <v>1255.43131</v>
      </c>
      <c r="K154" s="24">
        <f>K155+K156+K157+K158</f>
        <v>1238.35661</v>
      </c>
    </row>
    <row r="155" spans="1:11" ht="29.25" customHeight="1" thickBot="1">
      <c r="A155" s="50" t="s">
        <v>176</v>
      </c>
      <c r="B155" s="22" t="s">
        <v>93</v>
      </c>
      <c r="C155" s="23" t="s">
        <v>8</v>
      </c>
      <c r="D155" s="23" t="s">
        <v>11</v>
      </c>
      <c r="E155" s="23" t="s">
        <v>172</v>
      </c>
      <c r="F155" s="24">
        <v>245</v>
      </c>
      <c r="G155" s="24">
        <v>438.05</v>
      </c>
      <c r="H155" s="99">
        <v>284.21</v>
      </c>
      <c r="I155" s="117">
        <v>287.68112</v>
      </c>
      <c r="J155" s="24">
        <v>290</v>
      </c>
      <c r="K155" s="24">
        <v>290</v>
      </c>
    </row>
    <row r="156" spans="1:11" ht="29.25" customHeight="1" thickBot="1">
      <c r="A156" s="50" t="s">
        <v>212</v>
      </c>
      <c r="B156" s="22" t="s">
        <v>93</v>
      </c>
      <c r="C156" s="23" t="s">
        <v>8</v>
      </c>
      <c r="D156" s="23" t="s">
        <v>11</v>
      </c>
      <c r="E156" s="23" t="s">
        <v>213</v>
      </c>
      <c r="F156" s="24">
        <v>0</v>
      </c>
      <c r="G156" s="24">
        <v>0</v>
      </c>
      <c r="H156" s="99">
        <v>0</v>
      </c>
      <c r="I156" s="117">
        <v>0</v>
      </c>
      <c r="J156" s="24">
        <v>0</v>
      </c>
      <c r="K156" s="24">
        <v>0</v>
      </c>
    </row>
    <row r="157" spans="1:11" ht="39.75" customHeight="1" thickBot="1">
      <c r="A157" s="50" t="s">
        <v>178</v>
      </c>
      <c r="B157" s="22" t="s">
        <v>93</v>
      </c>
      <c r="C157" s="23" t="s">
        <v>8</v>
      </c>
      <c r="D157" s="23" t="s">
        <v>11</v>
      </c>
      <c r="E157" s="23" t="s">
        <v>177</v>
      </c>
      <c r="F157" s="24">
        <v>909.05448</v>
      </c>
      <c r="G157" s="24">
        <v>908.39948</v>
      </c>
      <c r="H157" s="99">
        <v>1217.45399</v>
      </c>
      <c r="I157" s="117">
        <v>1157.06045</v>
      </c>
      <c r="J157" s="24">
        <v>791.23531</v>
      </c>
      <c r="K157" s="24">
        <v>765.97361</v>
      </c>
    </row>
    <row r="158" spans="1:11" ht="39.75" customHeight="1" thickBot="1">
      <c r="A158" s="50" t="s">
        <v>257</v>
      </c>
      <c r="B158" s="22" t="s">
        <v>93</v>
      </c>
      <c r="C158" s="23" t="s">
        <v>8</v>
      </c>
      <c r="D158" s="23" t="s">
        <v>11</v>
      </c>
      <c r="E158" s="23" t="s">
        <v>256</v>
      </c>
      <c r="F158" s="24">
        <v>0</v>
      </c>
      <c r="G158" s="24">
        <v>0</v>
      </c>
      <c r="H158" s="99">
        <v>157.57901</v>
      </c>
      <c r="I158" s="117">
        <v>166.376</v>
      </c>
      <c r="J158" s="24">
        <v>174.196</v>
      </c>
      <c r="K158" s="24">
        <v>182.383</v>
      </c>
    </row>
    <row r="159" spans="1:11" ht="39.75" customHeight="1" thickBot="1">
      <c r="A159" s="50" t="s">
        <v>199</v>
      </c>
      <c r="B159" s="22" t="str">
        <f>$B$157</f>
        <v>01 0 05 10020</v>
      </c>
      <c r="C159" s="23" t="s">
        <v>8</v>
      </c>
      <c r="D159" s="23" t="s">
        <v>11</v>
      </c>
      <c r="E159" s="23" t="s">
        <v>202</v>
      </c>
      <c r="F159" s="24">
        <v>0</v>
      </c>
      <c r="G159" s="24">
        <f>G160</f>
        <v>45.90237</v>
      </c>
      <c r="H159" s="99">
        <v>0</v>
      </c>
      <c r="I159" s="117">
        <v>0</v>
      </c>
      <c r="J159" s="24">
        <v>0</v>
      </c>
      <c r="K159" s="24">
        <v>0</v>
      </c>
    </row>
    <row r="160" spans="1:11" ht="39.75" customHeight="1" thickBot="1">
      <c r="A160" s="50" t="s">
        <v>247</v>
      </c>
      <c r="B160" s="22" t="str">
        <f>$B$157</f>
        <v>01 0 05 10020</v>
      </c>
      <c r="C160" s="23" t="s">
        <v>8</v>
      </c>
      <c r="D160" s="23" t="s">
        <v>11</v>
      </c>
      <c r="E160" s="23" t="s">
        <v>245</v>
      </c>
      <c r="F160" s="24">
        <v>0</v>
      </c>
      <c r="G160" s="24">
        <f>G161</f>
        <v>45.90237</v>
      </c>
      <c r="H160" s="99">
        <v>0</v>
      </c>
      <c r="I160" s="117">
        <v>0</v>
      </c>
      <c r="J160" s="24">
        <v>0</v>
      </c>
      <c r="K160" s="24">
        <v>0</v>
      </c>
    </row>
    <row r="161" spans="1:11" ht="39.75" customHeight="1" thickBot="1">
      <c r="A161" s="50" t="s">
        <v>248</v>
      </c>
      <c r="B161" s="22" t="s">
        <v>93</v>
      </c>
      <c r="C161" s="23" t="s">
        <v>8</v>
      </c>
      <c r="D161" s="23" t="s">
        <v>11</v>
      </c>
      <c r="E161" s="23" t="s">
        <v>246</v>
      </c>
      <c r="F161" s="24">
        <v>0</v>
      </c>
      <c r="G161" s="24">
        <v>45.90237</v>
      </c>
      <c r="H161" s="99">
        <v>0</v>
      </c>
      <c r="I161" s="117">
        <v>0</v>
      </c>
      <c r="J161" s="24">
        <v>0</v>
      </c>
      <c r="K161" s="24">
        <v>0</v>
      </c>
    </row>
    <row r="162" spans="1:11" ht="39.75" customHeight="1" thickBot="1">
      <c r="A162" s="98" t="s">
        <v>211</v>
      </c>
      <c r="B162" s="22" t="s">
        <v>209</v>
      </c>
      <c r="C162" s="23" t="s">
        <v>8</v>
      </c>
      <c r="D162" s="23" t="s">
        <v>11</v>
      </c>
      <c r="E162" s="23" t="s">
        <v>195</v>
      </c>
      <c r="F162" s="24">
        <v>0</v>
      </c>
      <c r="G162" s="24">
        <v>0</v>
      </c>
      <c r="H162" s="99">
        <v>5</v>
      </c>
      <c r="I162" s="117">
        <v>5</v>
      </c>
      <c r="J162" s="24">
        <v>6</v>
      </c>
      <c r="K162" s="24">
        <v>6</v>
      </c>
    </row>
    <row r="163" spans="1:11" ht="27" customHeight="1" thickBot="1">
      <c r="A163" s="50" t="s">
        <v>179</v>
      </c>
      <c r="B163" s="22" t="s">
        <v>93</v>
      </c>
      <c r="C163" s="23" t="s">
        <v>8</v>
      </c>
      <c r="D163" s="23" t="s">
        <v>11</v>
      </c>
      <c r="E163" s="23" t="s">
        <v>180</v>
      </c>
      <c r="F163" s="24">
        <v>0</v>
      </c>
      <c r="G163" s="24">
        <v>0</v>
      </c>
      <c r="H163" s="99">
        <v>6</v>
      </c>
      <c r="I163" s="117">
        <v>6</v>
      </c>
      <c r="J163" s="24">
        <v>9</v>
      </c>
      <c r="K163" s="24">
        <v>10</v>
      </c>
    </row>
    <row r="164" spans="1:11" ht="27" customHeight="1" thickBot="1">
      <c r="A164" s="50" t="s">
        <v>182</v>
      </c>
      <c r="B164" s="22" t="s">
        <v>93</v>
      </c>
      <c r="C164" s="23" t="s">
        <v>8</v>
      </c>
      <c r="D164" s="23" t="s">
        <v>11</v>
      </c>
      <c r="E164" s="23" t="s">
        <v>181</v>
      </c>
      <c r="F164" s="24">
        <v>8</v>
      </c>
      <c r="G164" s="24">
        <v>0</v>
      </c>
      <c r="H164" s="99">
        <v>110</v>
      </c>
      <c r="I164" s="117">
        <v>50</v>
      </c>
      <c r="J164" s="24">
        <v>10</v>
      </c>
      <c r="K164" s="24">
        <v>10</v>
      </c>
    </row>
    <row r="165" spans="1:11" ht="35.25" customHeight="1">
      <c r="A165" s="44" t="s">
        <v>63</v>
      </c>
      <c r="B165" s="22" t="s">
        <v>94</v>
      </c>
      <c r="C165" s="23" t="s">
        <v>8</v>
      </c>
      <c r="D165" s="23" t="s">
        <v>11</v>
      </c>
      <c r="E165" s="23" t="s">
        <v>3</v>
      </c>
      <c r="F165" s="24">
        <v>0</v>
      </c>
      <c r="G165" s="24">
        <v>0</v>
      </c>
      <c r="H165" s="99">
        <v>0</v>
      </c>
      <c r="I165" s="117">
        <v>0</v>
      </c>
      <c r="J165" s="24">
        <v>0</v>
      </c>
      <c r="K165" s="24">
        <v>0</v>
      </c>
    </row>
    <row r="166" spans="1:11" ht="30.75" customHeight="1" thickBot="1">
      <c r="A166" s="73" t="s">
        <v>139</v>
      </c>
      <c r="B166" s="28" t="s">
        <v>95</v>
      </c>
      <c r="C166" s="23" t="s">
        <v>8</v>
      </c>
      <c r="D166" s="23" t="s">
        <v>17</v>
      </c>
      <c r="E166" s="23" t="s">
        <v>3</v>
      </c>
      <c r="F166" s="24">
        <f aca="true" t="shared" si="35" ref="F166:K167">F167</f>
        <v>0</v>
      </c>
      <c r="G166" s="24">
        <f t="shared" si="35"/>
        <v>4</v>
      </c>
      <c r="H166" s="99">
        <f t="shared" si="35"/>
        <v>11</v>
      </c>
      <c r="I166" s="117">
        <f>I167</f>
        <v>0</v>
      </c>
      <c r="J166" s="24">
        <f>J167</f>
        <v>0</v>
      </c>
      <c r="K166" s="24">
        <f t="shared" si="35"/>
        <v>0</v>
      </c>
    </row>
    <row r="167" spans="1:11" ht="30.75" customHeight="1" thickBot="1">
      <c r="A167" s="50" t="s">
        <v>174</v>
      </c>
      <c r="B167" s="28" t="s">
        <v>95</v>
      </c>
      <c r="C167" s="23" t="s">
        <v>8</v>
      </c>
      <c r="D167" s="23" t="s">
        <v>17</v>
      </c>
      <c r="E167" s="23" t="s">
        <v>175</v>
      </c>
      <c r="F167" s="24">
        <f t="shared" si="35"/>
        <v>0</v>
      </c>
      <c r="G167" s="24">
        <f t="shared" si="35"/>
        <v>4</v>
      </c>
      <c r="H167" s="99">
        <f t="shared" si="35"/>
        <v>11</v>
      </c>
      <c r="I167" s="117">
        <f>I168</f>
        <v>0</v>
      </c>
      <c r="J167" s="24">
        <f>J168</f>
        <v>0</v>
      </c>
      <c r="K167" s="24">
        <f t="shared" si="35"/>
        <v>0</v>
      </c>
    </row>
    <row r="168" spans="1:11" ht="31.5" customHeight="1" thickBot="1">
      <c r="A168" s="50" t="s">
        <v>178</v>
      </c>
      <c r="B168" s="28" t="s">
        <v>95</v>
      </c>
      <c r="C168" s="23" t="s">
        <v>8</v>
      </c>
      <c r="D168" s="23" t="s">
        <v>17</v>
      </c>
      <c r="E168" s="23" t="s">
        <v>177</v>
      </c>
      <c r="F168" s="24">
        <v>0</v>
      </c>
      <c r="G168" s="24">
        <v>4</v>
      </c>
      <c r="H168" s="99">
        <v>11</v>
      </c>
      <c r="I168" s="117">
        <v>0</v>
      </c>
      <c r="J168" s="24">
        <v>0</v>
      </c>
      <c r="K168" s="24">
        <v>0</v>
      </c>
    </row>
    <row r="169" spans="1:11" ht="26.25" customHeight="1" thickBot="1">
      <c r="A169" s="72" t="s">
        <v>140</v>
      </c>
      <c r="B169" s="28" t="s">
        <v>96</v>
      </c>
      <c r="C169" s="23" t="s">
        <v>8</v>
      </c>
      <c r="D169" s="23" t="s">
        <v>17</v>
      </c>
      <c r="E169" s="23" t="s">
        <v>3</v>
      </c>
      <c r="F169" s="24">
        <f aca="true" t="shared" si="36" ref="F169:K170">F170</f>
        <v>0</v>
      </c>
      <c r="G169" s="24">
        <f t="shared" si="36"/>
        <v>5</v>
      </c>
      <c r="H169" s="99">
        <f t="shared" si="36"/>
        <v>3</v>
      </c>
      <c r="I169" s="117">
        <f>I170</f>
        <v>5</v>
      </c>
      <c r="J169" s="24">
        <f>J170</f>
        <v>5</v>
      </c>
      <c r="K169" s="24">
        <f t="shared" si="36"/>
        <v>5</v>
      </c>
    </row>
    <row r="170" spans="1:11" ht="26.25" customHeight="1" thickBot="1">
      <c r="A170" s="50" t="s">
        <v>174</v>
      </c>
      <c r="B170" s="28" t="s">
        <v>96</v>
      </c>
      <c r="C170" s="23" t="s">
        <v>8</v>
      </c>
      <c r="D170" s="23" t="s">
        <v>17</v>
      </c>
      <c r="E170" s="23" t="s">
        <v>175</v>
      </c>
      <c r="F170" s="24">
        <f t="shared" si="36"/>
        <v>0</v>
      </c>
      <c r="G170" s="24">
        <f t="shared" si="36"/>
        <v>5</v>
      </c>
      <c r="H170" s="99">
        <f t="shared" si="36"/>
        <v>3</v>
      </c>
      <c r="I170" s="117">
        <f>I171</f>
        <v>5</v>
      </c>
      <c r="J170" s="24">
        <f>J171</f>
        <v>5</v>
      </c>
      <c r="K170" s="24">
        <f t="shared" si="36"/>
        <v>5</v>
      </c>
    </row>
    <row r="171" spans="1:11" ht="33" customHeight="1" thickBot="1">
      <c r="A171" s="50" t="s">
        <v>178</v>
      </c>
      <c r="B171" s="28" t="s">
        <v>96</v>
      </c>
      <c r="C171" s="23" t="s">
        <v>8</v>
      </c>
      <c r="D171" s="23" t="s">
        <v>17</v>
      </c>
      <c r="E171" s="23" t="s">
        <v>177</v>
      </c>
      <c r="F171" s="24">
        <v>0</v>
      </c>
      <c r="G171" s="24">
        <v>5</v>
      </c>
      <c r="H171" s="99">
        <v>3</v>
      </c>
      <c r="I171" s="117">
        <v>5</v>
      </c>
      <c r="J171" s="24">
        <v>5</v>
      </c>
      <c r="K171" s="24">
        <v>5</v>
      </c>
    </row>
    <row r="172" spans="1:11" ht="33" customHeight="1" thickBot="1">
      <c r="A172" s="77" t="s">
        <v>198</v>
      </c>
      <c r="B172" s="28" t="s">
        <v>201</v>
      </c>
      <c r="C172" s="23" t="s">
        <v>8</v>
      </c>
      <c r="D172" s="23" t="s">
        <v>17</v>
      </c>
      <c r="E172" s="23" t="s">
        <v>3</v>
      </c>
      <c r="F172" s="24">
        <f>F173</f>
        <v>0</v>
      </c>
      <c r="G172" s="24">
        <f>G173</f>
        <v>0</v>
      </c>
      <c r="H172" s="99">
        <f>H173</f>
        <v>0</v>
      </c>
      <c r="I172" s="117">
        <v>0</v>
      </c>
      <c r="J172" s="24">
        <v>0</v>
      </c>
      <c r="K172" s="24">
        <f>K173</f>
        <v>0</v>
      </c>
    </row>
    <row r="173" spans="1:11" ht="33" customHeight="1" thickBot="1">
      <c r="A173" s="75" t="s">
        <v>199</v>
      </c>
      <c r="B173" s="28" t="s">
        <v>201</v>
      </c>
      <c r="C173" s="23" t="s">
        <v>8</v>
      </c>
      <c r="D173" s="23" t="s">
        <v>17</v>
      </c>
      <c r="E173" s="23" t="s">
        <v>202</v>
      </c>
      <c r="F173" s="24">
        <v>0</v>
      </c>
      <c r="G173" s="24">
        <f>G174</f>
        <v>0</v>
      </c>
      <c r="H173" s="99">
        <v>0</v>
      </c>
      <c r="I173" s="117">
        <v>0</v>
      </c>
      <c r="J173" s="24">
        <v>0</v>
      </c>
      <c r="K173" s="24">
        <f>K176</f>
        <v>0</v>
      </c>
    </row>
    <row r="174" spans="1:11" ht="33" customHeight="1" thickBot="1">
      <c r="A174" s="75" t="s">
        <v>200</v>
      </c>
      <c r="B174" s="28" t="s">
        <v>201</v>
      </c>
      <c r="C174" s="23" t="s">
        <v>8</v>
      </c>
      <c r="D174" s="23" t="s">
        <v>17</v>
      </c>
      <c r="E174" s="23" t="s">
        <v>203</v>
      </c>
      <c r="F174" s="24">
        <v>0</v>
      </c>
      <c r="G174" s="24">
        <v>0</v>
      </c>
      <c r="H174" s="99">
        <v>0</v>
      </c>
      <c r="I174" s="117">
        <v>0</v>
      </c>
      <c r="J174" s="24">
        <v>0</v>
      </c>
      <c r="K174" s="24">
        <v>0</v>
      </c>
    </row>
    <row r="175" spans="1:11" ht="33" customHeight="1" thickBot="1">
      <c r="A175" s="75" t="s">
        <v>235</v>
      </c>
      <c r="B175" s="28" t="s">
        <v>93</v>
      </c>
      <c r="C175" s="23" t="s">
        <v>8</v>
      </c>
      <c r="D175" s="23" t="s">
        <v>17</v>
      </c>
      <c r="E175" s="23" t="s">
        <v>3</v>
      </c>
      <c r="F175" s="24">
        <f aca="true" t="shared" si="37" ref="F175:K175">F176</f>
        <v>14.542</v>
      </c>
      <c r="G175" s="24">
        <f t="shared" si="37"/>
        <v>6</v>
      </c>
      <c r="H175" s="99">
        <f t="shared" si="37"/>
        <v>7</v>
      </c>
      <c r="I175" s="117">
        <f t="shared" si="37"/>
        <v>14.556</v>
      </c>
      <c r="J175" s="24">
        <f t="shared" si="37"/>
        <v>0</v>
      </c>
      <c r="K175" s="24">
        <f t="shared" si="37"/>
        <v>0</v>
      </c>
    </row>
    <row r="176" spans="1:11" ht="33" customHeight="1" thickBot="1">
      <c r="A176" s="50" t="s">
        <v>182</v>
      </c>
      <c r="B176" s="28" t="s">
        <v>93</v>
      </c>
      <c r="C176" s="23" t="s">
        <v>8</v>
      </c>
      <c r="D176" s="23" t="s">
        <v>17</v>
      </c>
      <c r="E176" s="23" t="s">
        <v>181</v>
      </c>
      <c r="F176" s="24">
        <v>14.542</v>
      </c>
      <c r="G176" s="24">
        <v>6</v>
      </c>
      <c r="H176" s="99">
        <v>7</v>
      </c>
      <c r="I176" s="117">
        <v>14.556</v>
      </c>
      <c r="J176" s="24">
        <v>0</v>
      </c>
      <c r="K176" s="24">
        <v>0</v>
      </c>
    </row>
    <row r="177" spans="1:11" ht="28.5" customHeight="1">
      <c r="A177" s="41" t="s">
        <v>125</v>
      </c>
      <c r="B177" s="19" t="s">
        <v>5</v>
      </c>
      <c r="C177" s="8"/>
      <c r="D177" s="8"/>
      <c r="E177" s="8"/>
      <c r="F177" s="13">
        <f>F178+F181+F193+F196+F202+F206+F210+F213+F216+F219+F188+F185+F205</f>
        <v>7738.928260000001</v>
      </c>
      <c r="G177" s="13">
        <f>G178+G181+G193+G196+G202+G206+G210+G213+G216+G219+G188+G185+G205</f>
        <v>4925.7996</v>
      </c>
      <c r="H177" s="104">
        <f>H181+H193+H178+H196+H202+H206+H210+H213+H219+H216+H188+H205</f>
        <v>8182.1456</v>
      </c>
      <c r="I177" s="116">
        <f>I181+I193+I178+I196+I202+I206+I210+I213+I219+I216+I188+I205+I199</f>
        <v>4789.237</v>
      </c>
      <c r="J177" s="13">
        <f>J181+J193+J178+J196+J202+J206+J210+J213+J219+J216+J188+J205</f>
        <v>3553.25703</v>
      </c>
      <c r="K177" s="13">
        <f>K178+K181+K193+K196+K202+K206+K210+K213+K216+K219+K188+K205</f>
        <v>3206.58672</v>
      </c>
    </row>
    <row r="178" spans="1:11" ht="28.5" customHeight="1" thickBot="1">
      <c r="A178" s="69" t="s">
        <v>78</v>
      </c>
      <c r="B178" s="28" t="s">
        <v>114</v>
      </c>
      <c r="C178" s="23" t="s">
        <v>7</v>
      </c>
      <c r="D178" s="23" t="s">
        <v>10</v>
      </c>
      <c r="E178" s="23" t="s">
        <v>3</v>
      </c>
      <c r="F178" s="24">
        <f aca="true" t="shared" si="38" ref="F178:K179">F179</f>
        <v>56</v>
      </c>
      <c r="G178" s="24">
        <f t="shared" si="38"/>
        <v>10</v>
      </c>
      <c r="H178" s="99">
        <f t="shared" si="38"/>
        <v>0</v>
      </c>
      <c r="I178" s="117">
        <f>I179</f>
        <v>10</v>
      </c>
      <c r="J178" s="24">
        <f>J179</f>
        <v>0</v>
      </c>
      <c r="K178" s="24">
        <f t="shared" si="38"/>
        <v>0</v>
      </c>
    </row>
    <row r="179" spans="1:11" ht="33" customHeight="1" thickBot="1">
      <c r="A179" s="50" t="s">
        <v>174</v>
      </c>
      <c r="B179" s="28" t="s">
        <v>114</v>
      </c>
      <c r="C179" s="23" t="s">
        <v>7</v>
      </c>
      <c r="D179" s="23" t="s">
        <v>10</v>
      </c>
      <c r="E179" s="23" t="s">
        <v>175</v>
      </c>
      <c r="F179" s="24">
        <f t="shared" si="38"/>
        <v>56</v>
      </c>
      <c r="G179" s="24">
        <f t="shared" si="38"/>
        <v>10</v>
      </c>
      <c r="H179" s="99">
        <f t="shared" si="38"/>
        <v>0</v>
      </c>
      <c r="I179" s="117">
        <f>I180</f>
        <v>10</v>
      </c>
      <c r="J179" s="24">
        <f>J180</f>
        <v>0</v>
      </c>
      <c r="K179" s="24">
        <f t="shared" si="38"/>
        <v>0</v>
      </c>
    </row>
    <row r="180" spans="1:11" ht="33" customHeight="1" thickBot="1">
      <c r="A180" s="50" t="s">
        <v>178</v>
      </c>
      <c r="B180" s="28" t="s">
        <v>114</v>
      </c>
      <c r="C180" s="23" t="s">
        <v>7</v>
      </c>
      <c r="D180" s="23" t="s">
        <v>10</v>
      </c>
      <c r="E180" s="23" t="s">
        <v>177</v>
      </c>
      <c r="F180" s="24">
        <v>56</v>
      </c>
      <c r="G180" s="24">
        <v>10</v>
      </c>
      <c r="H180" s="99">
        <v>0</v>
      </c>
      <c r="I180" s="117">
        <v>10</v>
      </c>
      <c r="J180" s="24">
        <v>0</v>
      </c>
      <c r="K180" s="24">
        <v>0</v>
      </c>
    </row>
    <row r="181" spans="1:11" ht="33" customHeight="1" thickBot="1">
      <c r="A181" s="69" t="s">
        <v>73</v>
      </c>
      <c r="B181" s="28" t="s">
        <v>115</v>
      </c>
      <c r="C181" s="23" t="s">
        <v>7</v>
      </c>
      <c r="D181" s="23" t="s">
        <v>10</v>
      </c>
      <c r="E181" s="23" t="s">
        <v>3</v>
      </c>
      <c r="F181" s="24">
        <f aca="true" t="shared" si="39" ref="F181:K181">F182</f>
        <v>2030.372</v>
      </c>
      <c r="G181" s="24">
        <f t="shared" si="39"/>
        <v>1748.097</v>
      </c>
      <c r="H181" s="99">
        <f t="shared" si="39"/>
        <v>2.756</v>
      </c>
      <c r="I181" s="117">
        <f t="shared" si="39"/>
        <v>50</v>
      </c>
      <c r="J181" s="24">
        <f t="shared" si="39"/>
        <v>50</v>
      </c>
      <c r="K181" s="24">
        <f t="shared" si="39"/>
        <v>50</v>
      </c>
    </row>
    <row r="182" spans="1:11" ht="33.75" customHeight="1" thickBot="1">
      <c r="A182" s="50" t="s">
        <v>174</v>
      </c>
      <c r="B182" s="28" t="s">
        <v>115</v>
      </c>
      <c r="C182" s="23" t="s">
        <v>7</v>
      </c>
      <c r="D182" s="23" t="s">
        <v>10</v>
      </c>
      <c r="E182" s="23" t="s">
        <v>175</v>
      </c>
      <c r="F182" s="24">
        <f>F184+F183</f>
        <v>2030.372</v>
      </c>
      <c r="G182" s="24">
        <f>G184+G183</f>
        <v>1748.097</v>
      </c>
      <c r="H182" s="99">
        <f>H184+H183</f>
        <v>2.756</v>
      </c>
      <c r="I182" s="117">
        <f>I183+I184</f>
        <v>50</v>
      </c>
      <c r="J182" s="24">
        <f>J183+J184</f>
        <v>50</v>
      </c>
      <c r="K182" s="24">
        <f>K184+K183</f>
        <v>50</v>
      </c>
    </row>
    <row r="183" spans="1:11" ht="33.75" customHeight="1" thickBot="1">
      <c r="A183" s="50" t="s">
        <v>212</v>
      </c>
      <c r="B183" s="28" t="s">
        <v>115</v>
      </c>
      <c r="C183" s="23" t="s">
        <v>7</v>
      </c>
      <c r="D183" s="23" t="s">
        <v>10</v>
      </c>
      <c r="E183" s="23" t="s">
        <v>213</v>
      </c>
      <c r="F183" s="24">
        <v>2000</v>
      </c>
      <c r="G183" s="24">
        <v>1698.097</v>
      </c>
      <c r="H183" s="99">
        <v>0</v>
      </c>
      <c r="I183" s="117">
        <v>0</v>
      </c>
      <c r="J183" s="24">
        <v>0</v>
      </c>
      <c r="K183" s="24">
        <v>0</v>
      </c>
    </row>
    <row r="184" spans="1:11" ht="35.25" customHeight="1" thickBot="1">
      <c r="A184" s="50" t="s">
        <v>178</v>
      </c>
      <c r="B184" s="28" t="s">
        <v>115</v>
      </c>
      <c r="C184" s="23" t="s">
        <v>7</v>
      </c>
      <c r="D184" s="23" t="s">
        <v>10</v>
      </c>
      <c r="E184" s="23" t="s">
        <v>177</v>
      </c>
      <c r="F184" s="24">
        <v>30.372</v>
      </c>
      <c r="G184" s="24">
        <v>50</v>
      </c>
      <c r="H184" s="99">
        <v>2.756</v>
      </c>
      <c r="I184" s="117">
        <v>50</v>
      </c>
      <c r="J184" s="24">
        <v>50</v>
      </c>
      <c r="K184" s="24">
        <v>50</v>
      </c>
    </row>
    <row r="185" spans="1:11" ht="35.25" customHeight="1" thickBot="1">
      <c r="A185" s="75" t="s">
        <v>196</v>
      </c>
      <c r="B185" s="28" t="s">
        <v>197</v>
      </c>
      <c r="C185" s="23" t="s">
        <v>7</v>
      </c>
      <c r="D185" s="23" t="s">
        <v>10</v>
      </c>
      <c r="E185" s="23" t="s">
        <v>3</v>
      </c>
      <c r="F185" s="24">
        <f aca="true" t="shared" si="40" ref="F185:K186">F186</f>
        <v>0</v>
      </c>
      <c r="G185" s="24">
        <f t="shared" si="40"/>
        <v>0</v>
      </c>
      <c r="H185" s="99">
        <f t="shared" si="40"/>
        <v>0</v>
      </c>
      <c r="I185" s="117">
        <f>I186</f>
        <v>0</v>
      </c>
      <c r="J185" s="24">
        <f>J186</f>
        <v>0</v>
      </c>
      <c r="K185" s="24">
        <f t="shared" si="40"/>
        <v>0</v>
      </c>
    </row>
    <row r="186" spans="1:11" ht="35.25" customHeight="1" thickBot="1">
      <c r="A186" s="50" t="s">
        <v>174</v>
      </c>
      <c r="B186" s="28" t="s">
        <v>197</v>
      </c>
      <c r="C186" s="23" t="s">
        <v>7</v>
      </c>
      <c r="D186" s="23" t="s">
        <v>10</v>
      </c>
      <c r="E186" s="23" t="s">
        <v>175</v>
      </c>
      <c r="F186" s="24">
        <f t="shared" si="40"/>
        <v>0</v>
      </c>
      <c r="G186" s="24">
        <f>G187</f>
        <v>0</v>
      </c>
      <c r="H186" s="99">
        <f t="shared" si="40"/>
        <v>0</v>
      </c>
      <c r="I186" s="117">
        <f>I187</f>
        <v>0</v>
      </c>
      <c r="J186" s="24">
        <f>J187</f>
        <v>0</v>
      </c>
      <c r="K186" s="24">
        <f t="shared" si="40"/>
        <v>0</v>
      </c>
    </row>
    <row r="187" spans="1:11" ht="35.25" customHeight="1" thickBot="1">
      <c r="A187" s="50" t="s">
        <v>178</v>
      </c>
      <c r="B187" s="28" t="s">
        <v>197</v>
      </c>
      <c r="C187" s="23" t="s">
        <v>7</v>
      </c>
      <c r="D187" s="23" t="s">
        <v>10</v>
      </c>
      <c r="E187" s="23" t="s">
        <v>177</v>
      </c>
      <c r="F187" s="24">
        <v>0</v>
      </c>
      <c r="G187" s="24">
        <v>0</v>
      </c>
      <c r="H187" s="99">
        <v>0</v>
      </c>
      <c r="I187" s="117">
        <v>0</v>
      </c>
      <c r="J187" s="24">
        <v>0</v>
      </c>
      <c r="K187" s="24">
        <v>0</v>
      </c>
    </row>
    <row r="188" spans="1:11" ht="44.25" customHeight="1">
      <c r="A188" s="76" t="s">
        <v>163</v>
      </c>
      <c r="B188" s="28" t="s">
        <v>164</v>
      </c>
      <c r="C188" s="23" t="s">
        <v>7</v>
      </c>
      <c r="D188" s="23" t="s">
        <v>10</v>
      </c>
      <c r="E188" s="23" t="s">
        <v>3</v>
      </c>
      <c r="F188" s="24">
        <f>F190</f>
        <v>1872.81564</v>
      </c>
      <c r="G188" s="24">
        <f>G190</f>
        <v>20.89</v>
      </c>
      <c r="H188" s="99">
        <f>H190</f>
        <v>0</v>
      </c>
      <c r="I188" s="117">
        <v>0</v>
      </c>
      <c r="J188" s="24">
        <v>0</v>
      </c>
      <c r="K188" s="24">
        <f>K190</f>
        <v>0</v>
      </c>
    </row>
    <row r="189" spans="1:11" ht="35.25" customHeight="1" thickBot="1">
      <c r="A189" s="101" t="s">
        <v>268</v>
      </c>
      <c r="B189" s="28" t="s">
        <v>269</v>
      </c>
      <c r="C189" s="23" t="s">
        <v>7</v>
      </c>
      <c r="D189" s="23" t="s">
        <v>10</v>
      </c>
      <c r="E189" s="23" t="s">
        <v>3</v>
      </c>
      <c r="F189" s="24">
        <v>0</v>
      </c>
      <c r="G189" s="24">
        <v>0</v>
      </c>
      <c r="H189" s="99">
        <v>0</v>
      </c>
      <c r="I189" s="117">
        <v>0</v>
      </c>
      <c r="J189" s="24">
        <v>0</v>
      </c>
      <c r="K189" s="24">
        <v>0</v>
      </c>
    </row>
    <row r="190" spans="1:11" ht="28.5" customHeight="1" thickBot="1">
      <c r="A190" s="50" t="s">
        <v>174</v>
      </c>
      <c r="B190" s="28" t="s">
        <v>164</v>
      </c>
      <c r="C190" s="23" t="s">
        <v>7</v>
      </c>
      <c r="D190" s="23" t="s">
        <v>10</v>
      </c>
      <c r="E190" s="23" t="s">
        <v>175</v>
      </c>
      <c r="F190" s="24">
        <f>F191+F192</f>
        <v>1872.81564</v>
      </c>
      <c r="G190" s="24">
        <f>G191+G192</f>
        <v>20.89</v>
      </c>
      <c r="H190" s="99">
        <f>H191+H192</f>
        <v>0</v>
      </c>
      <c r="I190" s="117">
        <v>0</v>
      </c>
      <c r="J190" s="24">
        <v>0</v>
      </c>
      <c r="K190" s="24">
        <f>K191+K192</f>
        <v>0</v>
      </c>
    </row>
    <row r="191" spans="1:11" ht="48.75" customHeight="1" thickBot="1">
      <c r="A191" s="50" t="s">
        <v>178</v>
      </c>
      <c r="B191" s="28" t="s">
        <v>164</v>
      </c>
      <c r="C191" s="23" t="s">
        <v>7</v>
      </c>
      <c r="D191" s="23" t="s">
        <v>10</v>
      </c>
      <c r="E191" s="23" t="s">
        <v>177</v>
      </c>
      <c r="F191" s="24">
        <v>1872.81564</v>
      </c>
      <c r="G191" s="24">
        <v>20.89</v>
      </c>
      <c r="H191" s="99">
        <v>0</v>
      </c>
      <c r="I191" s="117">
        <v>0</v>
      </c>
      <c r="J191" s="24">
        <v>0</v>
      </c>
      <c r="K191" s="24">
        <v>0</v>
      </c>
    </row>
    <row r="192" spans="1:11" ht="28.5" customHeight="1">
      <c r="A192" s="70" t="s">
        <v>189</v>
      </c>
      <c r="B192" s="28" t="s">
        <v>164</v>
      </c>
      <c r="C192" s="23" t="s">
        <v>7</v>
      </c>
      <c r="D192" s="23" t="s">
        <v>10</v>
      </c>
      <c r="E192" s="23" t="s">
        <v>190</v>
      </c>
      <c r="F192" s="24">
        <v>0</v>
      </c>
      <c r="G192" s="24">
        <v>0</v>
      </c>
      <c r="H192" s="99">
        <v>0</v>
      </c>
      <c r="I192" s="117">
        <v>0</v>
      </c>
      <c r="J192" s="24">
        <v>0</v>
      </c>
      <c r="K192" s="24">
        <v>0</v>
      </c>
    </row>
    <row r="193" spans="1:11" ht="39" customHeight="1">
      <c r="A193" s="43" t="s">
        <v>35</v>
      </c>
      <c r="B193" s="28" t="s">
        <v>97</v>
      </c>
      <c r="C193" s="23" t="s">
        <v>7</v>
      </c>
      <c r="D193" s="23" t="s">
        <v>10</v>
      </c>
      <c r="E193" s="23" t="s">
        <v>3</v>
      </c>
      <c r="F193" s="24">
        <f aca="true" t="shared" si="41" ref="F193:K194">F194</f>
        <v>93.33516</v>
      </c>
      <c r="G193" s="24">
        <f t="shared" si="41"/>
        <v>0</v>
      </c>
      <c r="H193" s="99">
        <f t="shared" si="41"/>
        <v>0</v>
      </c>
      <c r="I193" s="117">
        <f>I194</f>
        <v>100</v>
      </c>
      <c r="J193" s="24">
        <f>J194</f>
        <v>50</v>
      </c>
      <c r="K193" s="24">
        <f t="shared" si="41"/>
        <v>50</v>
      </c>
    </row>
    <row r="194" spans="1:11" ht="30" customHeight="1" thickBot="1">
      <c r="A194" s="71" t="s">
        <v>174</v>
      </c>
      <c r="B194" s="28" t="s">
        <v>97</v>
      </c>
      <c r="C194" s="23" t="s">
        <v>7</v>
      </c>
      <c r="D194" s="23" t="s">
        <v>10</v>
      </c>
      <c r="E194" s="23" t="s">
        <v>175</v>
      </c>
      <c r="F194" s="24">
        <f t="shared" si="41"/>
        <v>93.33516</v>
      </c>
      <c r="G194" s="24">
        <f t="shared" si="41"/>
        <v>0</v>
      </c>
      <c r="H194" s="99">
        <f t="shared" si="41"/>
        <v>0</v>
      </c>
      <c r="I194" s="117">
        <f>I195</f>
        <v>100</v>
      </c>
      <c r="J194" s="24">
        <f>J195</f>
        <v>50</v>
      </c>
      <c r="K194" s="24">
        <f t="shared" si="41"/>
        <v>50</v>
      </c>
    </row>
    <row r="195" spans="1:11" ht="30.75" customHeight="1" thickBot="1">
      <c r="A195" s="50" t="s">
        <v>178</v>
      </c>
      <c r="B195" s="28" t="s">
        <v>97</v>
      </c>
      <c r="C195" s="23" t="s">
        <v>7</v>
      </c>
      <c r="D195" s="23" t="s">
        <v>10</v>
      </c>
      <c r="E195" s="23" t="s">
        <v>177</v>
      </c>
      <c r="F195" s="24">
        <v>93.33516</v>
      </c>
      <c r="G195" s="24">
        <v>0</v>
      </c>
      <c r="H195" s="99">
        <v>0</v>
      </c>
      <c r="I195" s="117">
        <v>100</v>
      </c>
      <c r="J195" s="24">
        <v>50</v>
      </c>
      <c r="K195" s="24">
        <v>50</v>
      </c>
    </row>
    <row r="196" spans="1:11" ht="30.75" customHeight="1" thickBot="1">
      <c r="A196" s="68" t="s">
        <v>75</v>
      </c>
      <c r="B196" s="28" t="s">
        <v>116</v>
      </c>
      <c r="C196" s="23" t="s">
        <v>7</v>
      </c>
      <c r="D196" s="23" t="s">
        <v>10</v>
      </c>
      <c r="E196" s="23" t="s">
        <v>3</v>
      </c>
      <c r="F196" s="24">
        <f aca="true" t="shared" si="42" ref="F196:K197">F197</f>
        <v>93.547</v>
      </c>
      <c r="G196" s="24">
        <f t="shared" si="42"/>
        <v>40</v>
      </c>
      <c r="H196" s="99">
        <f t="shared" si="42"/>
        <v>44.383</v>
      </c>
      <c r="I196" s="117">
        <f>I197</f>
        <v>50</v>
      </c>
      <c r="J196" s="24">
        <f>J197</f>
        <v>50</v>
      </c>
      <c r="K196" s="24">
        <f t="shared" si="42"/>
        <v>50</v>
      </c>
    </row>
    <row r="197" spans="1:11" ht="32.25" customHeight="1" thickBot="1">
      <c r="A197" s="50" t="s">
        <v>174</v>
      </c>
      <c r="B197" s="28" t="s">
        <v>116</v>
      </c>
      <c r="C197" s="23" t="s">
        <v>7</v>
      </c>
      <c r="D197" s="23" t="s">
        <v>10</v>
      </c>
      <c r="E197" s="23" t="s">
        <v>175</v>
      </c>
      <c r="F197" s="24">
        <f t="shared" si="42"/>
        <v>93.547</v>
      </c>
      <c r="G197" s="24">
        <f t="shared" si="42"/>
        <v>40</v>
      </c>
      <c r="H197" s="99">
        <f t="shared" si="42"/>
        <v>44.383</v>
      </c>
      <c r="I197" s="117">
        <f>I198</f>
        <v>50</v>
      </c>
      <c r="J197" s="24">
        <f>J198</f>
        <v>50</v>
      </c>
      <c r="K197" s="24">
        <f t="shared" si="42"/>
        <v>50</v>
      </c>
    </row>
    <row r="198" spans="1:11" ht="32.25" customHeight="1" thickBot="1">
      <c r="A198" s="50" t="s">
        <v>178</v>
      </c>
      <c r="B198" s="28" t="s">
        <v>116</v>
      </c>
      <c r="C198" s="23" t="s">
        <v>7</v>
      </c>
      <c r="D198" s="23" t="s">
        <v>10</v>
      </c>
      <c r="E198" s="23" t="s">
        <v>177</v>
      </c>
      <c r="F198" s="24">
        <v>93.547</v>
      </c>
      <c r="G198" s="24">
        <v>40</v>
      </c>
      <c r="H198" s="99">
        <v>44.383</v>
      </c>
      <c r="I198" s="117">
        <v>50</v>
      </c>
      <c r="J198" s="24">
        <v>50</v>
      </c>
      <c r="K198" s="24">
        <v>50</v>
      </c>
    </row>
    <row r="199" spans="1:11" ht="32.25" customHeight="1" thickBot="1">
      <c r="A199" s="65" t="s">
        <v>276</v>
      </c>
      <c r="B199" s="28" t="str">
        <f>B200</f>
        <v>01 0 П5 S1401</v>
      </c>
      <c r="C199" s="23" t="s">
        <v>7</v>
      </c>
      <c r="D199" s="23" t="s">
        <v>10</v>
      </c>
      <c r="E199" s="23" t="s">
        <v>3</v>
      </c>
      <c r="F199" s="24">
        <f aca="true" t="shared" si="43" ref="F199:K200">F200</f>
        <v>0</v>
      </c>
      <c r="G199" s="24">
        <f t="shared" si="43"/>
        <v>0</v>
      </c>
      <c r="H199" s="99">
        <f t="shared" si="43"/>
        <v>0</v>
      </c>
      <c r="I199" s="117">
        <f>I200</f>
        <v>1302.083</v>
      </c>
      <c r="J199" s="24">
        <f>J200</f>
        <v>650.35512</v>
      </c>
      <c r="K199" s="24">
        <f t="shared" si="43"/>
        <v>650.35512</v>
      </c>
    </row>
    <row r="200" spans="1:11" ht="36" customHeight="1" thickBot="1">
      <c r="A200" s="50" t="s">
        <v>174</v>
      </c>
      <c r="B200" s="28" t="str">
        <f>B201</f>
        <v>01 0 П5 S1401</v>
      </c>
      <c r="C200" s="23" t="s">
        <v>7</v>
      </c>
      <c r="D200" s="23" t="s">
        <v>10</v>
      </c>
      <c r="E200" s="23" t="s">
        <v>175</v>
      </c>
      <c r="F200" s="24">
        <f t="shared" si="43"/>
        <v>0</v>
      </c>
      <c r="G200" s="24">
        <f t="shared" si="43"/>
        <v>0</v>
      </c>
      <c r="H200" s="99">
        <f t="shared" si="43"/>
        <v>0</v>
      </c>
      <c r="I200" s="117">
        <f>I201</f>
        <v>1302.083</v>
      </c>
      <c r="J200" s="24">
        <f>J201</f>
        <v>650.35512</v>
      </c>
      <c r="K200" s="24">
        <f t="shared" si="43"/>
        <v>650.35512</v>
      </c>
    </row>
    <row r="201" spans="1:11" ht="36" customHeight="1">
      <c r="A201" s="70" t="s">
        <v>178</v>
      </c>
      <c r="B201" s="28" t="s">
        <v>275</v>
      </c>
      <c r="C201" s="23" t="s">
        <v>7</v>
      </c>
      <c r="D201" s="23" t="s">
        <v>10</v>
      </c>
      <c r="E201" s="23" t="s">
        <v>177</v>
      </c>
      <c r="F201" s="24">
        <v>0</v>
      </c>
      <c r="G201" s="24">
        <v>0</v>
      </c>
      <c r="H201" s="99">
        <v>0</v>
      </c>
      <c r="I201" s="117">
        <v>1302.083</v>
      </c>
      <c r="J201" s="24">
        <v>650.35512</v>
      </c>
      <c r="K201" s="24">
        <v>650.35512</v>
      </c>
    </row>
    <row r="202" spans="1:11" ht="32.25" customHeight="1" thickBot="1">
      <c r="A202" s="65" t="s">
        <v>34</v>
      </c>
      <c r="B202" s="28" t="s">
        <v>98</v>
      </c>
      <c r="C202" s="23" t="s">
        <v>7</v>
      </c>
      <c r="D202" s="23" t="s">
        <v>10</v>
      </c>
      <c r="E202" s="23" t="s">
        <v>3</v>
      </c>
      <c r="F202" s="24">
        <f aca="true" t="shared" si="44" ref="F202:K203">F203</f>
        <v>2706.4626</v>
      </c>
      <c r="G202" s="24">
        <f t="shared" si="44"/>
        <v>2961.8126</v>
      </c>
      <c r="H202" s="99">
        <f t="shared" si="44"/>
        <v>5513.7736</v>
      </c>
      <c r="I202" s="117">
        <f>I203</f>
        <v>3057.154</v>
      </c>
      <c r="J202" s="24">
        <f>J203</f>
        <v>3193.25703</v>
      </c>
      <c r="K202" s="24">
        <f t="shared" si="44"/>
        <v>2866.58672</v>
      </c>
    </row>
    <row r="203" spans="1:11" ht="36" customHeight="1" thickBot="1">
      <c r="A203" s="50" t="s">
        <v>174</v>
      </c>
      <c r="B203" s="28" t="s">
        <v>98</v>
      </c>
      <c r="C203" s="23" t="s">
        <v>7</v>
      </c>
      <c r="D203" s="23" t="s">
        <v>10</v>
      </c>
      <c r="E203" s="23" t="s">
        <v>175</v>
      </c>
      <c r="F203" s="24">
        <f t="shared" si="44"/>
        <v>2706.4626</v>
      </c>
      <c r="G203" s="24">
        <f t="shared" si="44"/>
        <v>2961.8126</v>
      </c>
      <c r="H203" s="99">
        <f t="shared" si="44"/>
        <v>5513.7736</v>
      </c>
      <c r="I203" s="117">
        <f>I204</f>
        <v>3057.154</v>
      </c>
      <c r="J203" s="24">
        <f>J204</f>
        <v>3193.25703</v>
      </c>
      <c r="K203" s="24">
        <f t="shared" si="44"/>
        <v>2866.58672</v>
      </c>
    </row>
    <row r="204" spans="1:11" ht="36" customHeight="1">
      <c r="A204" s="70" t="s">
        <v>178</v>
      </c>
      <c r="B204" s="28" t="s">
        <v>98</v>
      </c>
      <c r="C204" s="23" t="s">
        <v>7</v>
      </c>
      <c r="D204" s="23" t="s">
        <v>10</v>
      </c>
      <c r="E204" s="23" t="s">
        <v>177</v>
      </c>
      <c r="F204" s="24">
        <v>2706.4626</v>
      </c>
      <c r="G204" s="24">
        <v>2961.8126</v>
      </c>
      <c r="H204" s="99">
        <v>5513.7736</v>
      </c>
      <c r="I204" s="117">
        <v>3057.154</v>
      </c>
      <c r="J204" s="24">
        <v>3193.25703</v>
      </c>
      <c r="K204" s="24">
        <v>2866.58672</v>
      </c>
    </row>
    <row r="205" spans="1:11" ht="22.5" customHeight="1">
      <c r="A205" s="74" t="s">
        <v>211</v>
      </c>
      <c r="B205" s="28" t="s">
        <v>208</v>
      </c>
      <c r="C205" s="23" t="s">
        <v>7</v>
      </c>
      <c r="D205" s="23" t="s">
        <v>10</v>
      </c>
      <c r="E205" s="23" t="s">
        <v>195</v>
      </c>
      <c r="F205" s="24">
        <v>10</v>
      </c>
      <c r="G205" s="24">
        <v>35</v>
      </c>
      <c r="H205" s="99">
        <v>54.642</v>
      </c>
      <c r="I205" s="117">
        <v>70</v>
      </c>
      <c r="J205" s="24">
        <v>70</v>
      </c>
      <c r="K205" s="24">
        <v>70</v>
      </c>
    </row>
    <row r="206" spans="1:11" ht="36" customHeight="1" thickBot="1">
      <c r="A206" s="67" t="s">
        <v>161</v>
      </c>
      <c r="B206" s="28" t="s">
        <v>162</v>
      </c>
      <c r="C206" s="23" t="s">
        <v>7</v>
      </c>
      <c r="D206" s="23" t="s">
        <v>10</v>
      </c>
      <c r="E206" s="23" t="s">
        <v>3</v>
      </c>
      <c r="F206" s="47">
        <f aca="true" t="shared" si="45" ref="F206:K207">F207</f>
        <v>62</v>
      </c>
      <c r="G206" s="47">
        <f t="shared" si="45"/>
        <v>80</v>
      </c>
      <c r="H206" s="108">
        <f t="shared" si="45"/>
        <v>90</v>
      </c>
      <c r="I206" s="121">
        <f>I207</f>
        <v>100</v>
      </c>
      <c r="J206" s="47">
        <f>J207</f>
        <v>90</v>
      </c>
      <c r="K206" s="47">
        <f t="shared" si="45"/>
        <v>90</v>
      </c>
    </row>
    <row r="207" spans="1:11" ht="33.75" customHeight="1" thickBot="1">
      <c r="A207" s="50" t="s">
        <v>174</v>
      </c>
      <c r="B207" s="28" t="s">
        <v>162</v>
      </c>
      <c r="C207" s="23" t="s">
        <v>7</v>
      </c>
      <c r="D207" s="23" t="s">
        <v>10</v>
      </c>
      <c r="E207" s="23" t="s">
        <v>175</v>
      </c>
      <c r="F207" s="47">
        <f t="shared" si="45"/>
        <v>62</v>
      </c>
      <c r="G207" s="47">
        <f t="shared" si="45"/>
        <v>80</v>
      </c>
      <c r="H207" s="108">
        <f>H208+H209</f>
        <v>90</v>
      </c>
      <c r="I207" s="121">
        <f>I208+I209</f>
        <v>100</v>
      </c>
      <c r="J207" s="121">
        <f>J208+J209</f>
        <v>90</v>
      </c>
      <c r="K207" s="121">
        <f>K208+K209</f>
        <v>90</v>
      </c>
    </row>
    <row r="208" spans="1:11" ht="33.75" customHeight="1" thickBot="1">
      <c r="A208" s="50" t="s">
        <v>257</v>
      </c>
      <c r="B208" s="28" t="s">
        <v>162</v>
      </c>
      <c r="C208" s="23" t="s">
        <v>7</v>
      </c>
      <c r="D208" s="23" t="s">
        <v>10</v>
      </c>
      <c r="E208" s="23" t="s">
        <v>177</v>
      </c>
      <c r="F208" s="47">
        <v>62</v>
      </c>
      <c r="G208" s="47">
        <v>80</v>
      </c>
      <c r="H208" s="108">
        <v>0</v>
      </c>
      <c r="I208" s="121">
        <v>0</v>
      </c>
      <c r="J208" s="47">
        <v>0</v>
      </c>
      <c r="K208" s="47">
        <v>0</v>
      </c>
    </row>
    <row r="209" spans="1:11" ht="33.75" customHeight="1" thickBot="1">
      <c r="A209" s="50" t="s">
        <v>257</v>
      </c>
      <c r="B209" s="28" t="s">
        <v>162</v>
      </c>
      <c r="C209" s="23" t="s">
        <v>7</v>
      </c>
      <c r="D209" s="23" t="s">
        <v>10</v>
      </c>
      <c r="E209" s="23" t="s">
        <v>256</v>
      </c>
      <c r="F209" s="47">
        <v>0</v>
      </c>
      <c r="G209" s="47">
        <v>0</v>
      </c>
      <c r="H209" s="108">
        <v>90</v>
      </c>
      <c r="I209" s="121">
        <v>100</v>
      </c>
      <c r="J209" s="47">
        <v>90</v>
      </c>
      <c r="K209" s="47">
        <v>90</v>
      </c>
    </row>
    <row r="210" spans="1:11" ht="33.75" customHeight="1" thickBot="1">
      <c r="A210" s="64" t="s">
        <v>192</v>
      </c>
      <c r="B210" s="28" t="s">
        <v>119</v>
      </c>
      <c r="C210" s="23" t="s">
        <v>7</v>
      </c>
      <c r="D210" s="23" t="s">
        <v>10</v>
      </c>
      <c r="E210" s="23" t="s">
        <v>3</v>
      </c>
      <c r="F210" s="24">
        <f aca="true" t="shared" si="46" ref="F210:K211">F211</f>
        <v>51.8</v>
      </c>
      <c r="G210" s="24">
        <f t="shared" si="46"/>
        <v>30</v>
      </c>
      <c r="H210" s="99">
        <f t="shared" si="46"/>
        <v>137.07</v>
      </c>
      <c r="I210" s="117">
        <f>I211</f>
        <v>30</v>
      </c>
      <c r="J210" s="24">
        <f>J211</f>
        <v>30</v>
      </c>
      <c r="K210" s="24">
        <f t="shared" si="46"/>
        <v>30</v>
      </c>
    </row>
    <row r="211" spans="1:11" ht="28.5" customHeight="1" thickBot="1">
      <c r="A211" s="50" t="s">
        <v>174</v>
      </c>
      <c r="B211" s="28" t="s">
        <v>119</v>
      </c>
      <c r="C211" s="23" t="s">
        <v>7</v>
      </c>
      <c r="D211" s="23" t="s">
        <v>10</v>
      </c>
      <c r="E211" s="23" t="s">
        <v>175</v>
      </c>
      <c r="F211" s="24">
        <f t="shared" si="46"/>
        <v>51.8</v>
      </c>
      <c r="G211" s="24">
        <f t="shared" si="46"/>
        <v>30</v>
      </c>
      <c r="H211" s="99">
        <f t="shared" si="46"/>
        <v>137.07</v>
      </c>
      <c r="I211" s="117">
        <f>I212</f>
        <v>30</v>
      </c>
      <c r="J211" s="24">
        <f>J212</f>
        <v>30</v>
      </c>
      <c r="K211" s="24">
        <f t="shared" si="46"/>
        <v>30</v>
      </c>
    </row>
    <row r="212" spans="1:11" ht="24" customHeight="1" thickBot="1">
      <c r="A212" s="48" t="s">
        <v>178</v>
      </c>
      <c r="B212" s="28" t="s">
        <v>119</v>
      </c>
      <c r="C212" s="23" t="s">
        <v>7</v>
      </c>
      <c r="D212" s="23" t="s">
        <v>10</v>
      </c>
      <c r="E212" s="23" t="s">
        <v>177</v>
      </c>
      <c r="F212" s="24">
        <v>51.8</v>
      </c>
      <c r="G212" s="24">
        <v>30</v>
      </c>
      <c r="H212" s="99">
        <v>137.07</v>
      </c>
      <c r="I212" s="117">
        <v>30</v>
      </c>
      <c r="J212" s="24">
        <v>30</v>
      </c>
      <c r="K212" s="24">
        <v>30</v>
      </c>
    </row>
    <row r="213" spans="1:11" ht="36" customHeight="1" thickBot="1">
      <c r="A213" s="66" t="s">
        <v>141</v>
      </c>
      <c r="B213" s="22" t="s">
        <v>99</v>
      </c>
      <c r="C213" s="23" t="s">
        <v>7</v>
      </c>
      <c r="D213" s="23" t="s">
        <v>10</v>
      </c>
      <c r="E213" s="23" t="s">
        <v>3</v>
      </c>
      <c r="F213" s="24">
        <v>0</v>
      </c>
      <c r="G213" s="24">
        <f aca="true" t="shared" si="47" ref="G213:J214">G214</f>
        <v>0</v>
      </c>
      <c r="H213" s="99">
        <f t="shared" si="47"/>
        <v>0</v>
      </c>
      <c r="I213" s="117">
        <f t="shared" si="47"/>
        <v>20</v>
      </c>
      <c r="J213" s="24">
        <f t="shared" si="47"/>
        <v>20</v>
      </c>
      <c r="K213" s="24">
        <v>0</v>
      </c>
    </row>
    <row r="214" spans="1:11" ht="33.75" customHeight="1" thickBot="1">
      <c r="A214" s="50" t="s">
        <v>174</v>
      </c>
      <c r="B214" s="22" t="s">
        <v>99</v>
      </c>
      <c r="C214" s="23" t="s">
        <v>7</v>
      </c>
      <c r="D214" s="23" t="s">
        <v>10</v>
      </c>
      <c r="E214" s="23" t="s">
        <v>175</v>
      </c>
      <c r="F214" s="24">
        <v>0</v>
      </c>
      <c r="G214" s="24">
        <f t="shared" si="47"/>
        <v>0</v>
      </c>
      <c r="H214" s="99">
        <f t="shared" si="47"/>
        <v>0</v>
      </c>
      <c r="I214" s="117">
        <f t="shared" si="47"/>
        <v>20</v>
      </c>
      <c r="J214" s="24">
        <f t="shared" si="47"/>
        <v>20</v>
      </c>
      <c r="K214" s="24">
        <v>0</v>
      </c>
    </row>
    <row r="215" spans="1:11" ht="33.75" customHeight="1" thickBot="1">
      <c r="A215" s="50" t="s">
        <v>178</v>
      </c>
      <c r="B215" s="22" t="s">
        <v>99</v>
      </c>
      <c r="C215" s="23" t="s">
        <v>7</v>
      </c>
      <c r="D215" s="23" t="s">
        <v>10</v>
      </c>
      <c r="E215" s="23" t="s">
        <v>177</v>
      </c>
      <c r="F215" s="24">
        <v>0</v>
      </c>
      <c r="G215" s="24">
        <v>0</v>
      </c>
      <c r="H215" s="99">
        <v>0</v>
      </c>
      <c r="I215" s="117">
        <v>20</v>
      </c>
      <c r="J215" s="24">
        <v>20</v>
      </c>
      <c r="K215" s="24">
        <v>20</v>
      </c>
    </row>
    <row r="216" spans="1:11" ht="33.75" customHeight="1" thickBot="1">
      <c r="A216" s="66" t="s">
        <v>146</v>
      </c>
      <c r="B216" s="22" t="s">
        <v>225</v>
      </c>
      <c r="C216" s="23" t="s">
        <v>7</v>
      </c>
      <c r="D216" s="23" t="s">
        <v>10</v>
      </c>
      <c r="E216" s="23" t="s">
        <v>3</v>
      </c>
      <c r="F216" s="24">
        <f aca="true" t="shared" si="48" ref="F216:K217">F217</f>
        <v>762.59586</v>
      </c>
      <c r="G216" s="24">
        <f t="shared" si="48"/>
        <v>0</v>
      </c>
      <c r="H216" s="99">
        <f t="shared" si="48"/>
        <v>0</v>
      </c>
      <c r="I216" s="117">
        <f>I217</f>
        <v>0</v>
      </c>
      <c r="J216" s="24">
        <f>J217</f>
        <v>0</v>
      </c>
      <c r="K216" s="24">
        <f t="shared" si="48"/>
        <v>0</v>
      </c>
    </row>
    <row r="217" spans="1:11" ht="27.75" customHeight="1" thickBot="1">
      <c r="A217" s="50" t="s">
        <v>174</v>
      </c>
      <c r="B217" s="22" t="s">
        <v>225</v>
      </c>
      <c r="C217" s="23" t="s">
        <v>7</v>
      </c>
      <c r="D217" s="23" t="s">
        <v>10</v>
      </c>
      <c r="E217" s="23" t="s">
        <v>175</v>
      </c>
      <c r="F217" s="24">
        <f t="shared" si="48"/>
        <v>762.59586</v>
      </c>
      <c r="G217" s="24">
        <f t="shared" si="48"/>
        <v>0</v>
      </c>
      <c r="H217" s="99">
        <f t="shared" si="48"/>
        <v>0</v>
      </c>
      <c r="I217" s="117">
        <f>I218</f>
        <v>0</v>
      </c>
      <c r="J217" s="24">
        <f>J218</f>
        <v>0</v>
      </c>
      <c r="K217" s="24">
        <f t="shared" si="48"/>
        <v>0</v>
      </c>
    </row>
    <row r="218" spans="1:11" ht="27.75" customHeight="1" thickBot="1">
      <c r="A218" s="50" t="s">
        <v>178</v>
      </c>
      <c r="B218" s="22" t="s">
        <v>225</v>
      </c>
      <c r="C218" s="23" t="s">
        <v>7</v>
      </c>
      <c r="D218" s="23" t="s">
        <v>10</v>
      </c>
      <c r="E218" s="23" t="s">
        <v>177</v>
      </c>
      <c r="F218" s="24">
        <v>762.59586</v>
      </c>
      <c r="G218" s="24">
        <v>0</v>
      </c>
      <c r="H218" s="99">
        <v>0</v>
      </c>
      <c r="I218" s="117">
        <v>0</v>
      </c>
      <c r="J218" s="24">
        <v>0</v>
      </c>
      <c r="K218" s="24">
        <v>0</v>
      </c>
    </row>
    <row r="219" spans="1:11" ht="43.5" customHeight="1">
      <c r="A219" s="44" t="s">
        <v>258</v>
      </c>
      <c r="B219" s="28" t="s">
        <v>260</v>
      </c>
      <c r="C219" s="23" t="s">
        <v>7</v>
      </c>
      <c r="D219" s="23" t="s">
        <v>10</v>
      </c>
      <c r="E219" s="23" t="s">
        <v>3</v>
      </c>
      <c r="F219" s="24">
        <v>0</v>
      </c>
      <c r="G219" s="24">
        <v>0</v>
      </c>
      <c r="H219" s="99">
        <f>H220</f>
        <v>2339.521</v>
      </c>
      <c r="I219" s="117">
        <v>0</v>
      </c>
      <c r="J219" s="24">
        <v>0</v>
      </c>
      <c r="K219" s="24">
        <v>0</v>
      </c>
    </row>
    <row r="220" spans="1:11" ht="48.75" customHeight="1" thickBot="1">
      <c r="A220" s="48" t="s">
        <v>259</v>
      </c>
      <c r="B220" s="28" t="s">
        <v>260</v>
      </c>
      <c r="C220" s="23" t="s">
        <v>7</v>
      </c>
      <c r="D220" s="23" t="s">
        <v>10</v>
      </c>
      <c r="E220" s="23" t="s">
        <v>213</v>
      </c>
      <c r="F220" s="24">
        <v>0</v>
      </c>
      <c r="G220" s="24">
        <v>0</v>
      </c>
      <c r="H220" s="99">
        <v>2339.521</v>
      </c>
      <c r="I220" s="117">
        <v>0</v>
      </c>
      <c r="J220" s="24">
        <v>0</v>
      </c>
      <c r="K220" s="24">
        <v>0</v>
      </c>
    </row>
    <row r="221" spans="1:11" ht="33" customHeight="1">
      <c r="A221" s="20" t="s">
        <v>126</v>
      </c>
      <c r="B221" s="33" t="s">
        <v>6</v>
      </c>
      <c r="C221" s="8"/>
      <c r="D221" s="8"/>
      <c r="E221" s="8"/>
      <c r="F221" s="13">
        <f aca="true" t="shared" si="49" ref="F221:K221">F222</f>
        <v>224.81</v>
      </c>
      <c r="G221" s="13">
        <f t="shared" si="49"/>
        <v>248.27</v>
      </c>
      <c r="H221" s="104">
        <f t="shared" si="49"/>
        <v>254.89</v>
      </c>
      <c r="I221" s="116">
        <f t="shared" si="49"/>
        <v>263.64</v>
      </c>
      <c r="J221" s="13">
        <f t="shared" si="49"/>
        <v>272.5</v>
      </c>
      <c r="K221" s="13">
        <f t="shared" si="49"/>
        <v>282.09</v>
      </c>
    </row>
    <row r="222" spans="1:11" ht="33" customHeight="1" thickBot="1">
      <c r="A222" s="65" t="s">
        <v>64</v>
      </c>
      <c r="B222" s="22" t="s">
        <v>100</v>
      </c>
      <c r="C222" s="23" t="s">
        <v>9</v>
      </c>
      <c r="D222" s="23" t="s">
        <v>10</v>
      </c>
      <c r="E222" s="23" t="s">
        <v>3</v>
      </c>
      <c r="F222" s="24">
        <f>F223+F226</f>
        <v>224.81</v>
      </c>
      <c r="G222" s="24">
        <f>G223+G226</f>
        <v>248.27</v>
      </c>
      <c r="H222" s="99">
        <f>H223+H226</f>
        <v>254.89</v>
      </c>
      <c r="I222" s="117">
        <v>263.64</v>
      </c>
      <c r="J222" s="24">
        <v>272.5</v>
      </c>
      <c r="K222" s="24">
        <v>282.09</v>
      </c>
    </row>
    <row r="223" spans="1:11" ht="26.25" customHeight="1" thickBot="1">
      <c r="A223" s="50" t="s">
        <v>185</v>
      </c>
      <c r="B223" s="22" t="s">
        <v>100</v>
      </c>
      <c r="C223" s="23" t="s">
        <v>9</v>
      </c>
      <c r="D223" s="23" t="s">
        <v>10</v>
      </c>
      <c r="E223" s="23" t="s">
        <v>186</v>
      </c>
      <c r="F223" s="24">
        <f aca="true" t="shared" si="50" ref="F223:K223">F224+F225</f>
        <v>223.61</v>
      </c>
      <c r="G223" s="24">
        <f t="shared" si="50"/>
        <v>229.47</v>
      </c>
      <c r="H223" s="99">
        <f t="shared" si="50"/>
        <v>254.89</v>
      </c>
      <c r="I223" s="117">
        <f t="shared" si="50"/>
        <v>263.64</v>
      </c>
      <c r="J223" s="24">
        <f t="shared" si="50"/>
        <v>271.5</v>
      </c>
      <c r="K223" s="24">
        <f t="shared" si="50"/>
        <v>282.09</v>
      </c>
    </row>
    <row r="224" spans="1:11" ht="26.25" customHeight="1" thickBot="1">
      <c r="A224" s="50" t="s">
        <v>167</v>
      </c>
      <c r="B224" s="22" t="s">
        <v>100</v>
      </c>
      <c r="C224" s="23" t="s">
        <v>9</v>
      </c>
      <c r="D224" s="23" t="s">
        <v>10</v>
      </c>
      <c r="E224" s="23" t="s">
        <v>168</v>
      </c>
      <c r="F224" s="24">
        <v>171.733</v>
      </c>
      <c r="G224" s="24">
        <v>176.244</v>
      </c>
      <c r="H224" s="99">
        <v>195.768</v>
      </c>
      <c r="I224" s="117">
        <v>202.489</v>
      </c>
      <c r="J224" s="24">
        <v>209.294</v>
      </c>
      <c r="K224" s="24">
        <v>216.659</v>
      </c>
    </row>
    <row r="225" spans="1:11" ht="30" customHeight="1" thickBot="1">
      <c r="A225" s="50" t="s">
        <v>170</v>
      </c>
      <c r="B225" s="22" t="s">
        <v>100</v>
      </c>
      <c r="C225" s="23" t="s">
        <v>9</v>
      </c>
      <c r="D225" s="23" t="s">
        <v>10</v>
      </c>
      <c r="E225" s="23" t="s">
        <v>169</v>
      </c>
      <c r="F225" s="24">
        <v>51.877</v>
      </c>
      <c r="G225" s="24">
        <v>53.226</v>
      </c>
      <c r="H225" s="99">
        <v>59.122</v>
      </c>
      <c r="I225" s="117">
        <v>61.151</v>
      </c>
      <c r="J225" s="24">
        <v>62.206</v>
      </c>
      <c r="K225" s="24">
        <v>65.431</v>
      </c>
    </row>
    <row r="226" spans="1:11" ht="30" customHeight="1" thickBot="1">
      <c r="A226" s="50" t="s">
        <v>174</v>
      </c>
      <c r="B226" s="22" t="s">
        <v>100</v>
      </c>
      <c r="C226" s="23" t="s">
        <v>9</v>
      </c>
      <c r="D226" s="23" t="s">
        <v>10</v>
      </c>
      <c r="E226" s="23" t="s">
        <v>175</v>
      </c>
      <c r="F226" s="24">
        <f>F228</f>
        <v>1.2</v>
      </c>
      <c r="G226" s="24">
        <f>G228+G227</f>
        <v>18.8</v>
      </c>
      <c r="H226" s="99">
        <f>H228</f>
        <v>0</v>
      </c>
      <c r="I226" s="117">
        <f>I227+I228</f>
        <v>0</v>
      </c>
      <c r="J226" s="24">
        <f>J227+J228</f>
        <v>0</v>
      </c>
      <c r="K226" s="24">
        <f>K228</f>
        <v>0</v>
      </c>
    </row>
    <row r="227" spans="1:11" ht="30" customHeight="1" thickBot="1">
      <c r="A227" s="50" t="s">
        <v>176</v>
      </c>
      <c r="B227" s="22" t="s">
        <v>100</v>
      </c>
      <c r="C227" s="23" t="s">
        <v>9</v>
      </c>
      <c r="D227" s="23" t="s">
        <v>10</v>
      </c>
      <c r="E227" s="23" t="s">
        <v>172</v>
      </c>
      <c r="F227" s="24">
        <v>0</v>
      </c>
      <c r="G227" s="24">
        <v>17.8</v>
      </c>
      <c r="H227" s="99">
        <v>0</v>
      </c>
      <c r="I227" s="117">
        <v>0</v>
      </c>
      <c r="J227" s="24">
        <v>0</v>
      </c>
      <c r="K227" s="24">
        <v>0</v>
      </c>
    </row>
    <row r="228" spans="1:11" ht="60" customHeight="1" thickBot="1">
      <c r="A228" s="50" t="s">
        <v>178</v>
      </c>
      <c r="B228" s="22" t="s">
        <v>100</v>
      </c>
      <c r="C228" s="23" t="s">
        <v>9</v>
      </c>
      <c r="D228" s="23" t="s">
        <v>10</v>
      </c>
      <c r="E228" s="23" t="s">
        <v>177</v>
      </c>
      <c r="F228" s="24">
        <v>1.2</v>
      </c>
      <c r="G228" s="24">
        <v>1</v>
      </c>
      <c r="H228" s="99">
        <v>0</v>
      </c>
      <c r="I228" s="117">
        <v>0</v>
      </c>
      <c r="J228" s="24">
        <v>0</v>
      </c>
      <c r="K228" s="24">
        <v>0</v>
      </c>
    </row>
    <row r="229" spans="1:11" ht="30" customHeight="1">
      <c r="A229" s="20" t="s">
        <v>127</v>
      </c>
      <c r="B229" s="19" t="s">
        <v>59</v>
      </c>
      <c r="C229" s="8"/>
      <c r="D229" s="8"/>
      <c r="E229" s="8"/>
      <c r="F229" s="13">
        <f>F230+F232+F234+F236+F238+F240+F242+F244+F248+F250+F252+F246</f>
        <v>6948.611919999999</v>
      </c>
      <c r="G229" s="13">
        <f>G230+G232+G234+G236+G238+G240+G242+G244+G246+G248+G250+G252</f>
        <v>7025.950830000001</v>
      </c>
      <c r="H229" s="104">
        <f>H230+H232+H234+H236+H238+H240+H242+H244+H248+H250+H252+H246</f>
        <v>7087.904039999999</v>
      </c>
      <c r="I229" s="116">
        <f>I230+I232+I234+I236+I238+I240+I242+I244+I246+I248+I250+I252</f>
        <v>7370.155760000001</v>
      </c>
      <c r="J229" s="13">
        <f>J230+J232+J234+J236+J238+J240+J242+J244+J246+J248+J250+J252</f>
        <v>7356.066760000001</v>
      </c>
      <c r="K229" s="13">
        <f>K230+K232+K234+K236+K238+K240+K242+K244+K246+K248+K250+K252</f>
        <v>7351.066760000001</v>
      </c>
    </row>
    <row r="230" spans="1:11" ht="24.75" customHeight="1" thickBot="1">
      <c r="A230" s="64" t="s">
        <v>60</v>
      </c>
      <c r="B230" s="22" t="s">
        <v>101</v>
      </c>
      <c r="C230" s="23" t="s">
        <v>8</v>
      </c>
      <c r="D230" s="23" t="s">
        <v>11</v>
      </c>
      <c r="E230" s="23" t="s">
        <v>3</v>
      </c>
      <c r="F230" s="24">
        <f aca="true" t="shared" si="51" ref="F230:K230">F231</f>
        <v>6.4</v>
      </c>
      <c r="G230" s="24">
        <f t="shared" si="51"/>
        <v>6</v>
      </c>
      <c r="H230" s="99">
        <f t="shared" si="51"/>
        <v>5.1</v>
      </c>
      <c r="I230" s="117">
        <f t="shared" si="51"/>
        <v>4.6</v>
      </c>
      <c r="J230" s="24">
        <f t="shared" si="51"/>
        <v>4.6</v>
      </c>
      <c r="K230" s="24">
        <f t="shared" si="51"/>
        <v>4.6</v>
      </c>
    </row>
    <row r="231" spans="1:11" ht="59.25" customHeight="1" thickBot="1">
      <c r="A231" s="50" t="s">
        <v>183</v>
      </c>
      <c r="B231" s="22" t="s">
        <v>101</v>
      </c>
      <c r="C231" s="23" t="s">
        <v>8</v>
      </c>
      <c r="D231" s="23" t="s">
        <v>11</v>
      </c>
      <c r="E231" s="23" t="s">
        <v>184</v>
      </c>
      <c r="F231" s="24">
        <v>6.4</v>
      </c>
      <c r="G231" s="24">
        <v>6</v>
      </c>
      <c r="H231" s="99">
        <v>5.1</v>
      </c>
      <c r="I231" s="117">
        <v>4.6</v>
      </c>
      <c r="J231" s="24">
        <v>4.6</v>
      </c>
      <c r="K231" s="24">
        <v>4.6</v>
      </c>
    </row>
    <row r="232" spans="1:11" ht="30.75" customHeight="1" thickBot="1">
      <c r="A232" s="64" t="s">
        <v>61</v>
      </c>
      <c r="B232" s="22" t="s">
        <v>102</v>
      </c>
      <c r="C232" s="23" t="s">
        <v>8</v>
      </c>
      <c r="D232" s="23" t="s">
        <v>11</v>
      </c>
      <c r="E232" s="23" t="s">
        <v>3</v>
      </c>
      <c r="F232" s="24">
        <f aca="true" t="shared" si="52" ref="F232:K232">F233</f>
        <v>105.67152</v>
      </c>
      <c r="G232" s="24">
        <f t="shared" si="52"/>
        <v>104.10622</v>
      </c>
      <c r="H232" s="99">
        <f t="shared" si="52"/>
        <v>111.55704</v>
      </c>
      <c r="I232" s="117">
        <f t="shared" si="52"/>
        <v>131.04376</v>
      </c>
      <c r="J232" s="24">
        <f t="shared" si="52"/>
        <v>131.04376</v>
      </c>
      <c r="K232" s="24">
        <f t="shared" si="52"/>
        <v>131.04376</v>
      </c>
    </row>
    <row r="233" spans="1:11" ht="27" customHeight="1" thickBot="1">
      <c r="A233" s="50" t="s">
        <v>183</v>
      </c>
      <c r="B233" s="22" t="s">
        <v>102</v>
      </c>
      <c r="C233" s="23" t="s">
        <v>8</v>
      </c>
      <c r="D233" s="23" t="s">
        <v>11</v>
      </c>
      <c r="E233" s="23" t="s">
        <v>184</v>
      </c>
      <c r="F233" s="24">
        <v>105.67152</v>
      </c>
      <c r="G233" s="24">
        <v>104.10622</v>
      </c>
      <c r="H233" s="99">
        <v>111.55704</v>
      </c>
      <c r="I233" s="117">
        <v>131.04376</v>
      </c>
      <c r="J233" s="24">
        <v>131.04376</v>
      </c>
      <c r="K233" s="24">
        <v>131.04376</v>
      </c>
    </row>
    <row r="234" spans="1:11" ht="28.5" customHeight="1" thickBot="1">
      <c r="A234" s="64" t="s">
        <v>62</v>
      </c>
      <c r="B234" s="22" t="s">
        <v>103</v>
      </c>
      <c r="C234" s="23" t="s">
        <v>8</v>
      </c>
      <c r="D234" s="23" t="s">
        <v>11</v>
      </c>
      <c r="E234" s="23" t="s">
        <v>3</v>
      </c>
      <c r="F234" s="24">
        <f aca="true" t="shared" si="53" ref="F234:K234">F235</f>
        <v>30.173</v>
      </c>
      <c r="G234" s="24">
        <f t="shared" si="53"/>
        <v>30.173</v>
      </c>
      <c r="H234" s="99">
        <f t="shared" si="53"/>
        <v>34.095</v>
      </c>
      <c r="I234" s="117">
        <f t="shared" si="53"/>
        <v>36.311</v>
      </c>
      <c r="J234" s="24">
        <f t="shared" si="53"/>
        <v>36.311</v>
      </c>
      <c r="K234" s="24">
        <f t="shared" si="53"/>
        <v>31.311</v>
      </c>
    </row>
    <row r="235" spans="1:11" ht="32.25" customHeight="1" thickBot="1">
      <c r="A235" s="50" t="s">
        <v>183</v>
      </c>
      <c r="B235" s="22" t="s">
        <v>103</v>
      </c>
      <c r="C235" s="23" t="s">
        <v>8</v>
      </c>
      <c r="D235" s="23" t="s">
        <v>11</v>
      </c>
      <c r="E235" s="23" t="s">
        <v>184</v>
      </c>
      <c r="F235" s="24">
        <v>30.173</v>
      </c>
      <c r="G235" s="24">
        <v>30.173</v>
      </c>
      <c r="H235" s="99">
        <v>34.095</v>
      </c>
      <c r="I235" s="117">
        <v>36.311</v>
      </c>
      <c r="J235" s="24">
        <v>36.311</v>
      </c>
      <c r="K235" s="24">
        <v>31.311</v>
      </c>
    </row>
    <row r="236" spans="1:11" ht="27" customHeight="1" thickBot="1">
      <c r="A236" s="62" t="s">
        <v>52</v>
      </c>
      <c r="B236" s="22" t="s">
        <v>104</v>
      </c>
      <c r="C236" s="23" t="s">
        <v>11</v>
      </c>
      <c r="D236" s="23" t="s">
        <v>19</v>
      </c>
      <c r="E236" s="23" t="s">
        <v>3</v>
      </c>
      <c r="F236" s="24">
        <f>F237</f>
        <v>5.6914</v>
      </c>
      <c r="G236" s="24">
        <v>0</v>
      </c>
      <c r="H236" s="99">
        <v>0</v>
      </c>
      <c r="I236" s="117">
        <v>0</v>
      </c>
      <c r="J236" s="24">
        <v>0</v>
      </c>
      <c r="K236" s="24">
        <v>0</v>
      </c>
    </row>
    <row r="237" spans="1:11" ht="60" customHeight="1" thickBot="1">
      <c r="A237" s="50" t="s">
        <v>183</v>
      </c>
      <c r="B237" s="22" t="s">
        <v>104</v>
      </c>
      <c r="C237" s="23" t="s">
        <v>11</v>
      </c>
      <c r="D237" s="23" t="s">
        <v>19</v>
      </c>
      <c r="E237" s="23" t="s">
        <v>184</v>
      </c>
      <c r="F237" s="24">
        <v>5.6914</v>
      </c>
      <c r="G237" s="24">
        <v>0</v>
      </c>
      <c r="H237" s="99">
        <v>0</v>
      </c>
      <c r="I237" s="117">
        <v>0</v>
      </c>
      <c r="J237" s="24">
        <v>0</v>
      </c>
      <c r="K237" s="24">
        <v>0</v>
      </c>
    </row>
    <row r="238" spans="1:11" ht="30" customHeight="1" thickBot="1">
      <c r="A238" s="62" t="s">
        <v>53</v>
      </c>
      <c r="B238" s="22" t="s">
        <v>105</v>
      </c>
      <c r="C238" s="23" t="s">
        <v>11</v>
      </c>
      <c r="D238" s="23" t="s">
        <v>19</v>
      </c>
      <c r="E238" s="23" t="s">
        <v>3</v>
      </c>
      <c r="F238" s="24">
        <f aca="true" t="shared" si="54" ref="F238:K238">F239</f>
        <v>71.074</v>
      </c>
      <c r="G238" s="24">
        <f t="shared" si="54"/>
        <v>90.446</v>
      </c>
      <c r="H238" s="99">
        <f t="shared" si="54"/>
        <v>96.897</v>
      </c>
      <c r="I238" s="117">
        <f t="shared" si="54"/>
        <v>110.986</v>
      </c>
      <c r="J238" s="24">
        <f t="shared" si="54"/>
        <v>96.897</v>
      </c>
      <c r="K238" s="24">
        <f t="shared" si="54"/>
        <v>96.897</v>
      </c>
    </row>
    <row r="239" spans="1:11" ht="48.75" customHeight="1" thickBot="1">
      <c r="A239" s="50" t="s">
        <v>183</v>
      </c>
      <c r="B239" s="22" t="s">
        <v>105</v>
      </c>
      <c r="C239" s="23" t="s">
        <v>11</v>
      </c>
      <c r="D239" s="23" t="s">
        <v>19</v>
      </c>
      <c r="E239" s="23" t="s">
        <v>184</v>
      </c>
      <c r="F239" s="24">
        <v>71.074</v>
      </c>
      <c r="G239" s="24">
        <v>90.446</v>
      </c>
      <c r="H239" s="99">
        <v>96.897</v>
      </c>
      <c r="I239" s="117">
        <v>110.986</v>
      </c>
      <c r="J239" s="24">
        <v>96.897</v>
      </c>
      <c r="K239" s="24">
        <v>96.897</v>
      </c>
    </row>
    <row r="240" spans="1:11" ht="26.25" customHeight="1" thickBot="1">
      <c r="A240" s="64" t="s">
        <v>65</v>
      </c>
      <c r="B240" s="22" t="s">
        <v>106</v>
      </c>
      <c r="C240" s="23" t="s">
        <v>66</v>
      </c>
      <c r="D240" s="23" t="s">
        <v>66</v>
      </c>
      <c r="E240" s="23" t="s">
        <v>3</v>
      </c>
      <c r="F240" s="24">
        <f aca="true" t="shared" si="55" ref="F240:K240">F241</f>
        <v>5.345</v>
      </c>
      <c r="G240" s="24">
        <f t="shared" si="55"/>
        <v>7.175</v>
      </c>
      <c r="H240" s="99">
        <f t="shared" si="55"/>
        <v>5.978</v>
      </c>
      <c r="I240" s="117">
        <f t="shared" si="55"/>
        <v>8.092</v>
      </c>
      <c r="J240" s="24">
        <f t="shared" si="55"/>
        <v>8.092</v>
      </c>
      <c r="K240" s="24">
        <f t="shared" si="55"/>
        <v>8.092</v>
      </c>
    </row>
    <row r="241" spans="1:11" ht="43.5" customHeight="1" thickBot="1">
      <c r="A241" s="50" t="s">
        <v>183</v>
      </c>
      <c r="B241" s="22" t="s">
        <v>106</v>
      </c>
      <c r="C241" s="23" t="s">
        <v>66</v>
      </c>
      <c r="D241" s="23" t="s">
        <v>66</v>
      </c>
      <c r="E241" s="23" t="s">
        <v>184</v>
      </c>
      <c r="F241" s="24">
        <v>5.345</v>
      </c>
      <c r="G241" s="24">
        <v>7.175</v>
      </c>
      <c r="H241" s="99">
        <v>5.978</v>
      </c>
      <c r="I241" s="117">
        <v>8.092</v>
      </c>
      <c r="J241" s="24">
        <v>8.092</v>
      </c>
      <c r="K241" s="24">
        <v>8.092</v>
      </c>
    </row>
    <row r="242" spans="1:11" ht="25.5" customHeight="1" thickBot="1">
      <c r="A242" s="63" t="s">
        <v>67</v>
      </c>
      <c r="B242" s="22" t="s">
        <v>107</v>
      </c>
      <c r="C242" s="23" t="s">
        <v>68</v>
      </c>
      <c r="D242" s="23" t="s">
        <v>8</v>
      </c>
      <c r="E242" s="23" t="s">
        <v>3</v>
      </c>
      <c r="F242" s="24">
        <f aca="true" t="shared" si="56" ref="F242:K242">F243</f>
        <v>3229.774</v>
      </c>
      <c r="G242" s="24">
        <f t="shared" si="56"/>
        <v>3211.89341</v>
      </c>
      <c r="H242" s="99">
        <f t="shared" si="56"/>
        <v>2959.617</v>
      </c>
      <c r="I242" s="117">
        <f t="shared" si="56"/>
        <v>3058.272</v>
      </c>
      <c r="J242" s="24">
        <f t="shared" si="56"/>
        <v>3058.272</v>
      </c>
      <c r="K242" s="24">
        <f t="shared" si="56"/>
        <v>3058.272</v>
      </c>
    </row>
    <row r="243" spans="1:11" ht="54.75" customHeight="1" thickBot="1">
      <c r="A243" s="50" t="s">
        <v>183</v>
      </c>
      <c r="B243" s="22" t="s">
        <v>107</v>
      </c>
      <c r="C243" s="23" t="s">
        <v>68</v>
      </c>
      <c r="D243" s="23" t="s">
        <v>8</v>
      </c>
      <c r="E243" s="23" t="s">
        <v>184</v>
      </c>
      <c r="F243" s="24">
        <v>3229.774</v>
      </c>
      <c r="G243" s="24">
        <v>3211.89341</v>
      </c>
      <c r="H243" s="99">
        <v>2959.617</v>
      </c>
      <c r="I243" s="117">
        <v>3058.272</v>
      </c>
      <c r="J243" s="24">
        <v>3058.272</v>
      </c>
      <c r="K243" s="24">
        <v>3058.272</v>
      </c>
    </row>
    <row r="244" spans="1:11" ht="26.25" customHeight="1" thickBot="1">
      <c r="A244" s="79" t="s">
        <v>215</v>
      </c>
      <c r="B244" s="22" t="s">
        <v>216</v>
      </c>
      <c r="C244" s="23" t="s">
        <v>68</v>
      </c>
      <c r="D244" s="23" t="s">
        <v>8</v>
      </c>
      <c r="E244" s="23" t="s">
        <v>3</v>
      </c>
      <c r="F244" s="24">
        <f aca="true" t="shared" si="57" ref="F244:K244">F245</f>
        <v>2126.765</v>
      </c>
      <c r="G244" s="24">
        <f t="shared" si="57"/>
        <v>2106.2672</v>
      </c>
      <c r="H244" s="99">
        <f t="shared" si="57"/>
        <v>2402.919</v>
      </c>
      <c r="I244" s="117">
        <f t="shared" si="57"/>
        <v>2453.418</v>
      </c>
      <c r="J244" s="24">
        <f t="shared" si="57"/>
        <v>2453.418</v>
      </c>
      <c r="K244" s="24">
        <f t="shared" si="57"/>
        <v>2453.418</v>
      </c>
    </row>
    <row r="245" spans="1:11" ht="27" customHeight="1" thickBot="1">
      <c r="A245" s="50" t="s">
        <v>183</v>
      </c>
      <c r="B245" s="22" t="s">
        <v>216</v>
      </c>
      <c r="C245" s="23" t="s">
        <v>68</v>
      </c>
      <c r="D245" s="23" t="s">
        <v>11</v>
      </c>
      <c r="E245" s="23" t="s">
        <v>184</v>
      </c>
      <c r="F245" s="24">
        <v>2126.765</v>
      </c>
      <c r="G245" s="24">
        <v>2106.2672</v>
      </c>
      <c r="H245" s="99">
        <v>2402.919</v>
      </c>
      <c r="I245" s="117">
        <v>2453.418</v>
      </c>
      <c r="J245" s="24">
        <v>2453.418</v>
      </c>
      <c r="K245" s="24">
        <v>2453.418</v>
      </c>
    </row>
    <row r="246" spans="1:11" ht="24" customHeight="1">
      <c r="A246" s="27" t="s">
        <v>149</v>
      </c>
      <c r="B246" s="22" t="s">
        <v>147</v>
      </c>
      <c r="C246" s="23" t="s">
        <v>8</v>
      </c>
      <c r="D246" s="23" t="s">
        <v>148</v>
      </c>
      <c r="E246" s="23" t="s">
        <v>3</v>
      </c>
      <c r="F246" s="24">
        <f aca="true" t="shared" si="58" ref="F246:K246">F247</f>
        <v>20</v>
      </c>
      <c r="G246" s="24">
        <f t="shared" si="58"/>
        <v>22</v>
      </c>
      <c r="H246" s="99">
        <f t="shared" si="58"/>
        <v>23.72</v>
      </c>
      <c r="I246" s="117">
        <f t="shared" si="58"/>
        <v>26</v>
      </c>
      <c r="J246" s="24">
        <f t="shared" si="58"/>
        <v>26</v>
      </c>
      <c r="K246" s="24">
        <f t="shared" si="58"/>
        <v>26</v>
      </c>
    </row>
    <row r="247" spans="1:11" ht="50.25" customHeight="1" thickBot="1">
      <c r="A247" s="48" t="s">
        <v>183</v>
      </c>
      <c r="B247" s="22" t="s">
        <v>147</v>
      </c>
      <c r="C247" s="23" t="s">
        <v>8</v>
      </c>
      <c r="D247" s="23" t="s">
        <v>148</v>
      </c>
      <c r="E247" s="23" t="s">
        <v>184</v>
      </c>
      <c r="F247" s="24">
        <v>20</v>
      </c>
      <c r="G247" s="24">
        <v>22</v>
      </c>
      <c r="H247" s="99">
        <v>23.72</v>
      </c>
      <c r="I247" s="117">
        <v>26</v>
      </c>
      <c r="J247" s="24">
        <v>26</v>
      </c>
      <c r="K247" s="24">
        <v>26</v>
      </c>
    </row>
    <row r="248" spans="1:11" ht="48">
      <c r="A248" s="27" t="s">
        <v>69</v>
      </c>
      <c r="B248" s="22" t="s">
        <v>108</v>
      </c>
      <c r="C248" s="23" t="s">
        <v>68</v>
      </c>
      <c r="D248" s="23" t="s">
        <v>11</v>
      </c>
      <c r="E248" s="23" t="s">
        <v>3</v>
      </c>
      <c r="F248" s="24">
        <f>F249</f>
        <v>1347.718</v>
      </c>
      <c r="G248" s="24">
        <v>1447.89</v>
      </c>
      <c r="H248" s="99">
        <f>H249</f>
        <v>1448.021</v>
      </c>
      <c r="I248" s="117">
        <f>I249</f>
        <v>1541.433</v>
      </c>
      <c r="J248" s="24">
        <f>J249</f>
        <v>1541.433</v>
      </c>
      <c r="K248" s="24">
        <f>K249</f>
        <v>1541.433</v>
      </c>
    </row>
    <row r="249" spans="1:11" ht="38.25" customHeight="1" thickBot="1">
      <c r="A249" s="48" t="s">
        <v>183</v>
      </c>
      <c r="B249" s="22" t="s">
        <v>108</v>
      </c>
      <c r="C249" s="23" t="s">
        <v>68</v>
      </c>
      <c r="D249" s="23" t="s">
        <v>11</v>
      </c>
      <c r="E249" s="23" t="s">
        <v>184</v>
      </c>
      <c r="F249" s="24">
        <v>1347.718</v>
      </c>
      <c r="G249" s="24">
        <v>1447.89</v>
      </c>
      <c r="H249" s="99">
        <v>1448.021</v>
      </c>
      <c r="I249" s="117">
        <v>1541.433</v>
      </c>
      <c r="J249" s="24">
        <v>1541.433</v>
      </c>
      <c r="K249" s="24">
        <v>1541.433</v>
      </c>
    </row>
    <row r="250" spans="1:11" ht="48">
      <c r="A250" s="27" t="s">
        <v>71</v>
      </c>
      <c r="B250" s="22" t="s">
        <v>191</v>
      </c>
      <c r="C250" s="23" t="s">
        <v>48</v>
      </c>
      <c r="D250" s="23" t="s">
        <v>10</v>
      </c>
      <c r="E250" s="23" t="s">
        <v>3</v>
      </c>
      <c r="F250" s="24">
        <f>F251</f>
        <v>0</v>
      </c>
      <c r="G250" s="24">
        <v>0</v>
      </c>
      <c r="H250" s="99">
        <v>0</v>
      </c>
      <c r="I250" s="117">
        <v>0</v>
      </c>
      <c r="J250" s="24">
        <v>0</v>
      </c>
      <c r="K250" s="24">
        <v>0</v>
      </c>
    </row>
    <row r="251" spans="1:11" ht="45" customHeight="1" thickBot="1">
      <c r="A251" s="48" t="s">
        <v>183</v>
      </c>
      <c r="B251" s="22" t="s">
        <v>191</v>
      </c>
      <c r="C251" s="23" t="s">
        <v>48</v>
      </c>
      <c r="D251" s="23" t="s">
        <v>10</v>
      </c>
      <c r="E251" s="23" t="s">
        <v>184</v>
      </c>
      <c r="F251" s="24">
        <v>0</v>
      </c>
      <c r="G251" s="24">
        <v>0</v>
      </c>
      <c r="H251" s="99">
        <v>0</v>
      </c>
      <c r="I251" s="117">
        <v>0</v>
      </c>
      <c r="J251" s="24">
        <v>0</v>
      </c>
      <c r="K251" s="24">
        <v>0</v>
      </c>
    </row>
    <row r="252" spans="1:11" ht="48.75" thickBot="1">
      <c r="A252" s="62" t="s">
        <v>72</v>
      </c>
      <c r="B252" s="22" t="s">
        <v>109</v>
      </c>
      <c r="C252" s="23" t="s">
        <v>48</v>
      </c>
      <c r="D252" s="23" t="s">
        <v>10</v>
      </c>
      <c r="E252" s="23" t="s">
        <v>3</v>
      </c>
      <c r="F252" s="24">
        <f>F253</f>
        <v>0</v>
      </c>
      <c r="G252" s="24">
        <v>0</v>
      </c>
      <c r="H252" s="99">
        <v>0</v>
      </c>
      <c r="I252" s="117">
        <v>0</v>
      </c>
      <c r="J252" s="24">
        <v>0</v>
      </c>
      <c r="K252" s="24">
        <v>0</v>
      </c>
    </row>
    <row r="253" spans="1:11" ht="50.25" customHeight="1" thickBot="1">
      <c r="A253" s="50" t="s">
        <v>183</v>
      </c>
      <c r="B253" s="22" t="s">
        <v>109</v>
      </c>
      <c r="C253" s="23" t="s">
        <v>48</v>
      </c>
      <c r="D253" s="23" t="s">
        <v>10</v>
      </c>
      <c r="E253" s="23" t="s">
        <v>184</v>
      </c>
      <c r="F253" s="24">
        <v>0</v>
      </c>
      <c r="G253" s="24">
        <v>0</v>
      </c>
      <c r="H253" s="99">
        <v>0</v>
      </c>
      <c r="I253" s="117">
        <v>0</v>
      </c>
      <c r="J253" s="24">
        <v>0</v>
      </c>
      <c r="K253" s="24">
        <v>0</v>
      </c>
    </row>
    <row r="254" spans="1:11" ht="40.5" customHeight="1">
      <c r="A254" s="20" t="s">
        <v>128</v>
      </c>
      <c r="B254" s="19" t="s">
        <v>74</v>
      </c>
      <c r="C254" s="39"/>
      <c r="D254" s="39"/>
      <c r="E254" s="39"/>
      <c r="F254" s="32">
        <f aca="true" t="shared" si="59" ref="F254:K254">F255+F258</f>
        <v>162.01398</v>
      </c>
      <c r="G254" s="32">
        <f t="shared" si="59"/>
        <v>34.76</v>
      </c>
      <c r="H254" s="109">
        <f t="shared" si="59"/>
        <v>71.97999999999999</v>
      </c>
      <c r="I254" s="122">
        <f t="shared" si="59"/>
        <v>150.82241</v>
      </c>
      <c r="J254" s="32">
        <f t="shared" si="59"/>
        <v>20</v>
      </c>
      <c r="K254" s="32">
        <f t="shared" si="59"/>
        <v>20</v>
      </c>
    </row>
    <row r="255" spans="1:11" ht="30" customHeight="1" thickBot="1">
      <c r="A255" s="61" t="s">
        <v>142</v>
      </c>
      <c r="B255" s="22" t="s">
        <v>110</v>
      </c>
      <c r="C255" s="23" t="s">
        <v>68</v>
      </c>
      <c r="D255" s="23" t="s">
        <v>8</v>
      </c>
      <c r="E255" s="23" t="s">
        <v>3</v>
      </c>
      <c r="F255" s="24">
        <f>F256</f>
        <v>148.31698</v>
      </c>
      <c r="G255" s="24">
        <f>G256</f>
        <v>14.76</v>
      </c>
      <c r="H255" s="99">
        <f aca="true" t="shared" si="60" ref="G255:K256">H256</f>
        <v>66.46</v>
      </c>
      <c r="I255" s="117">
        <f>I256</f>
        <v>130.82241</v>
      </c>
      <c r="J255" s="24">
        <f>J256</f>
        <v>0</v>
      </c>
      <c r="K255" s="24">
        <f t="shared" si="60"/>
        <v>0</v>
      </c>
    </row>
    <row r="256" spans="1:11" ht="30" customHeight="1" thickBot="1">
      <c r="A256" s="50" t="s">
        <v>174</v>
      </c>
      <c r="B256" s="22" t="s">
        <v>110</v>
      </c>
      <c r="C256" s="23" t="s">
        <v>68</v>
      </c>
      <c r="D256" s="23" t="s">
        <v>8</v>
      </c>
      <c r="E256" s="23" t="s">
        <v>175</v>
      </c>
      <c r="F256" s="24">
        <f>F257</f>
        <v>148.31698</v>
      </c>
      <c r="G256" s="24">
        <f t="shared" si="60"/>
        <v>14.76</v>
      </c>
      <c r="H256" s="99">
        <f t="shared" si="60"/>
        <v>66.46</v>
      </c>
      <c r="I256" s="117">
        <f>I257</f>
        <v>130.82241</v>
      </c>
      <c r="J256" s="24">
        <f>J257</f>
        <v>0</v>
      </c>
      <c r="K256" s="24">
        <f t="shared" si="60"/>
        <v>0</v>
      </c>
    </row>
    <row r="257" spans="1:11" ht="30" customHeight="1" thickBot="1">
      <c r="A257" s="50" t="s">
        <v>178</v>
      </c>
      <c r="B257" s="22" t="s">
        <v>110</v>
      </c>
      <c r="C257" s="23" t="s">
        <v>68</v>
      </c>
      <c r="D257" s="23" t="s">
        <v>8</v>
      </c>
      <c r="E257" s="23" t="s">
        <v>177</v>
      </c>
      <c r="F257" s="24">
        <v>148.31698</v>
      </c>
      <c r="G257" s="24">
        <v>14.76</v>
      </c>
      <c r="H257" s="99">
        <v>66.46</v>
      </c>
      <c r="I257" s="117">
        <v>130.82241</v>
      </c>
      <c r="J257" s="24">
        <v>0</v>
      </c>
      <c r="K257" s="24">
        <v>0</v>
      </c>
    </row>
    <row r="258" spans="1:11" ht="30" customHeight="1" thickBot="1">
      <c r="A258" s="61" t="s">
        <v>70</v>
      </c>
      <c r="B258" s="22" t="s">
        <v>111</v>
      </c>
      <c r="C258" s="23" t="s">
        <v>50</v>
      </c>
      <c r="D258" s="23" t="s">
        <v>8</v>
      </c>
      <c r="E258" s="23" t="s">
        <v>3</v>
      </c>
      <c r="F258" s="24">
        <f>F259</f>
        <v>13.697</v>
      </c>
      <c r="G258" s="24">
        <f aca="true" t="shared" si="61" ref="G258:K259">G259</f>
        <v>20</v>
      </c>
      <c r="H258" s="99">
        <f t="shared" si="61"/>
        <v>5.52</v>
      </c>
      <c r="I258" s="117">
        <f>I259</f>
        <v>20</v>
      </c>
      <c r="J258" s="24">
        <f>J259</f>
        <v>20</v>
      </c>
      <c r="K258" s="24">
        <f t="shared" si="61"/>
        <v>20</v>
      </c>
    </row>
    <row r="259" spans="1:11" ht="34.5" customHeight="1" thickBot="1">
      <c r="A259" s="50" t="s">
        <v>174</v>
      </c>
      <c r="B259" s="22" t="s">
        <v>111</v>
      </c>
      <c r="C259" s="23" t="s">
        <v>50</v>
      </c>
      <c r="D259" s="23" t="s">
        <v>8</v>
      </c>
      <c r="E259" s="23" t="s">
        <v>175</v>
      </c>
      <c r="F259" s="24">
        <f>F260</f>
        <v>13.697</v>
      </c>
      <c r="G259" s="24">
        <f t="shared" si="61"/>
        <v>20</v>
      </c>
      <c r="H259" s="99">
        <f t="shared" si="61"/>
        <v>5.52</v>
      </c>
      <c r="I259" s="117">
        <f>I260</f>
        <v>20</v>
      </c>
      <c r="J259" s="24">
        <f>J260</f>
        <v>20</v>
      </c>
      <c r="K259" s="24">
        <f t="shared" si="61"/>
        <v>20</v>
      </c>
    </row>
    <row r="260" spans="1:11" ht="51" customHeight="1" thickBot="1">
      <c r="A260" s="50" t="s">
        <v>178</v>
      </c>
      <c r="B260" s="22" t="s">
        <v>111</v>
      </c>
      <c r="C260" s="23" t="s">
        <v>50</v>
      </c>
      <c r="D260" s="23" t="s">
        <v>8</v>
      </c>
      <c r="E260" s="23" t="s">
        <v>177</v>
      </c>
      <c r="F260" s="24">
        <v>13.697</v>
      </c>
      <c r="G260" s="24">
        <v>20</v>
      </c>
      <c r="H260" s="99">
        <v>5.52</v>
      </c>
      <c r="I260" s="117">
        <v>20</v>
      </c>
      <c r="J260" s="24">
        <v>20</v>
      </c>
      <c r="K260" s="24">
        <v>20</v>
      </c>
    </row>
    <row r="261" spans="1:11" ht="49.5" customHeight="1">
      <c r="A261" s="53" t="s">
        <v>217</v>
      </c>
      <c r="B261" s="28"/>
      <c r="C261" s="54"/>
      <c r="D261" s="54"/>
      <c r="E261" s="54"/>
      <c r="F261" s="55"/>
      <c r="G261" s="55"/>
      <c r="H261" s="99"/>
      <c r="I261" s="117"/>
      <c r="J261" s="55"/>
      <c r="K261" s="55"/>
    </row>
    <row r="262" spans="1:11" ht="34.5" customHeight="1" thickBot="1">
      <c r="A262" s="60" t="s">
        <v>91</v>
      </c>
      <c r="B262" s="56" t="s">
        <v>193</v>
      </c>
      <c r="C262" s="54" t="s">
        <v>11</v>
      </c>
      <c r="D262" s="54" t="s">
        <v>19</v>
      </c>
      <c r="E262" s="54" t="s">
        <v>3</v>
      </c>
      <c r="F262" s="55">
        <f>F263</f>
        <v>0</v>
      </c>
      <c r="G262" s="55">
        <f aca="true" t="shared" si="62" ref="G262:K263">G263</f>
        <v>5</v>
      </c>
      <c r="H262" s="99">
        <f t="shared" si="62"/>
        <v>5</v>
      </c>
      <c r="I262" s="117">
        <f>I263</f>
        <v>0</v>
      </c>
      <c r="J262" s="55">
        <f>J263</f>
        <v>0</v>
      </c>
      <c r="K262" s="55">
        <f t="shared" si="62"/>
        <v>0</v>
      </c>
    </row>
    <row r="263" spans="1:11" ht="34.5" customHeight="1" thickBot="1">
      <c r="A263" s="59" t="s">
        <v>174</v>
      </c>
      <c r="B263" s="57" t="s">
        <v>194</v>
      </c>
      <c r="C263" s="54" t="s">
        <v>11</v>
      </c>
      <c r="D263" s="54" t="s">
        <v>19</v>
      </c>
      <c r="E263" s="54" t="s">
        <v>175</v>
      </c>
      <c r="F263" s="55">
        <f>F264</f>
        <v>0</v>
      </c>
      <c r="G263" s="55">
        <f t="shared" si="62"/>
        <v>5</v>
      </c>
      <c r="H263" s="99">
        <f t="shared" si="62"/>
        <v>5</v>
      </c>
      <c r="I263" s="117">
        <f>I264</f>
        <v>0</v>
      </c>
      <c r="J263" s="55">
        <f>J264</f>
        <v>0</v>
      </c>
      <c r="K263" s="55">
        <f t="shared" si="62"/>
        <v>0</v>
      </c>
    </row>
    <row r="264" spans="1:11" ht="52.5" customHeight="1" thickBot="1">
      <c r="A264" s="59" t="s">
        <v>178</v>
      </c>
      <c r="B264" s="57" t="s">
        <v>194</v>
      </c>
      <c r="C264" s="54" t="s">
        <v>11</v>
      </c>
      <c r="D264" s="54" t="s">
        <v>19</v>
      </c>
      <c r="E264" s="54" t="s">
        <v>177</v>
      </c>
      <c r="F264" s="55">
        <v>0</v>
      </c>
      <c r="G264" s="55">
        <v>5</v>
      </c>
      <c r="H264" s="99">
        <v>5</v>
      </c>
      <c r="I264" s="117">
        <v>0</v>
      </c>
      <c r="J264" s="55">
        <v>0</v>
      </c>
      <c r="K264" s="55">
        <v>0</v>
      </c>
    </row>
    <row r="265" spans="1:11" ht="34.5" customHeight="1">
      <c r="A265" s="93" t="s">
        <v>241</v>
      </c>
      <c r="B265" s="57"/>
      <c r="C265" s="54"/>
      <c r="D265" s="54"/>
      <c r="E265" s="54"/>
      <c r="F265" s="55"/>
      <c r="G265" s="55"/>
      <c r="H265" s="99"/>
      <c r="I265" s="117"/>
      <c r="J265" s="55"/>
      <c r="K265" s="55"/>
    </row>
    <row r="266" spans="1:11" ht="34.5" customHeight="1">
      <c r="A266" s="80" t="s">
        <v>220</v>
      </c>
      <c r="B266" s="57" t="s">
        <v>219</v>
      </c>
      <c r="C266" s="54" t="s">
        <v>7</v>
      </c>
      <c r="D266" s="54" t="s">
        <v>10</v>
      </c>
      <c r="E266" s="54" t="s">
        <v>3</v>
      </c>
      <c r="F266" s="55">
        <f>F267+F270</f>
        <v>10463.694000000001</v>
      </c>
      <c r="G266" s="55">
        <f>G267+G270</f>
        <v>0</v>
      </c>
      <c r="H266" s="99">
        <f aca="true" t="shared" si="63" ref="F266:K268">H267</f>
        <v>0</v>
      </c>
      <c r="I266" s="117">
        <v>0</v>
      </c>
      <c r="J266" s="55">
        <v>0</v>
      </c>
      <c r="K266" s="55">
        <f t="shared" si="63"/>
        <v>0</v>
      </c>
    </row>
    <row r="267" spans="1:11" ht="34.5" customHeight="1">
      <c r="A267" s="82" t="s">
        <v>221</v>
      </c>
      <c r="B267" s="57" t="s">
        <v>218</v>
      </c>
      <c r="C267" s="54" t="s">
        <v>7</v>
      </c>
      <c r="D267" s="54" t="s">
        <v>10</v>
      </c>
      <c r="E267" s="54" t="s">
        <v>3</v>
      </c>
      <c r="F267" s="55">
        <f t="shared" si="63"/>
        <v>10463.68438</v>
      </c>
      <c r="G267" s="55">
        <f t="shared" si="63"/>
        <v>0</v>
      </c>
      <c r="H267" s="99">
        <f t="shared" si="63"/>
        <v>0</v>
      </c>
      <c r="I267" s="117">
        <v>0</v>
      </c>
      <c r="J267" s="55">
        <v>0</v>
      </c>
      <c r="K267" s="55">
        <f t="shared" si="63"/>
        <v>0</v>
      </c>
    </row>
    <row r="268" spans="1:11" ht="33.75" customHeight="1" thickBot="1">
      <c r="A268" s="81" t="s">
        <v>174</v>
      </c>
      <c r="B268" s="57" t="s">
        <v>218</v>
      </c>
      <c r="C268" s="54" t="s">
        <v>7</v>
      </c>
      <c r="D268" s="54" t="s">
        <v>10</v>
      </c>
      <c r="E268" s="54" t="s">
        <v>175</v>
      </c>
      <c r="F268" s="55">
        <f t="shared" si="63"/>
        <v>10463.68438</v>
      </c>
      <c r="G268" s="55">
        <f t="shared" si="63"/>
        <v>0</v>
      </c>
      <c r="H268" s="99">
        <f t="shared" si="63"/>
        <v>0</v>
      </c>
      <c r="I268" s="117">
        <v>0</v>
      </c>
      <c r="J268" s="55">
        <v>0</v>
      </c>
      <c r="K268" s="55">
        <f t="shared" si="63"/>
        <v>0</v>
      </c>
    </row>
    <row r="269" spans="1:11" ht="34.5" customHeight="1">
      <c r="A269" s="84" t="s">
        <v>178</v>
      </c>
      <c r="B269" s="85" t="s">
        <v>218</v>
      </c>
      <c r="C269" s="86" t="s">
        <v>7</v>
      </c>
      <c r="D269" s="86" t="s">
        <v>10</v>
      </c>
      <c r="E269" s="86" t="s">
        <v>177</v>
      </c>
      <c r="F269" s="87">
        <v>10463.68438</v>
      </c>
      <c r="G269" s="87">
        <v>0</v>
      </c>
      <c r="H269" s="110">
        <v>0</v>
      </c>
      <c r="I269" s="123">
        <v>0</v>
      </c>
      <c r="J269" s="87">
        <v>0</v>
      </c>
      <c r="K269" s="87">
        <v>0</v>
      </c>
    </row>
    <row r="270" spans="1:11" ht="34.5" customHeight="1">
      <c r="A270" s="82" t="s">
        <v>226</v>
      </c>
      <c r="B270" s="85" t="s">
        <v>227</v>
      </c>
      <c r="C270" s="54" t="s">
        <v>7</v>
      </c>
      <c r="D270" s="54" t="s">
        <v>10</v>
      </c>
      <c r="E270" s="54" t="s">
        <v>3</v>
      </c>
      <c r="F270" s="55">
        <v>0.00962</v>
      </c>
      <c r="G270" s="55">
        <f>G271</f>
        <v>0</v>
      </c>
      <c r="H270" s="99">
        <v>0</v>
      </c>
      <c r="I270" s="117">
        <v>0</v>
      </c>
      <c r="J270" s="55">
        <v>0</v>
      </c>
      <c r="K270" s="55">
        <v>0</v>
      </c>
    </row>
    <row r="271" spans="1:11" ht="34.5" customHeight="1" thickBot="1">
      <c r="A271" s="81" t="s">
        <v>174</v>
      </c>
      <c r="B271" s="85" t="s">
        <v>227</v>
      </c>
      <c r="C271" s="88" t="s">
        <v>7</v>
      </c>
      <c r="D271" s="88" t="s">
        <v>10</v>
      </c>
      <c r="E271" s="88" t="s">
        <v>175</v>
      </c>
      <c r="F271" s="89">
        <v>0.00962</v>
      </c>
      <c r="G271" s="89">
        <f>G272</f>
        <v>0</v>
      </c>
      <c r="H271" s="111">
        <v>0</v>
      </c>
      <c r="I271" s="124">
        <v>0</v>
      </c>
      <c r="J271" s="89">
        <v>0</v>
      </c>
      <c r="K271" s="89">
        <v>0</v>
      </c>
    </row>
    <row r="272" spans="1:11" ht="34.5" customHeight="1">
      <c r="A272" s="84" t="s">
        <v>178</v>
      </c>
      <c r="B272" s="85" t="s">
        <v>227</v>
      </c>
      <c r="C272" s="54" t="s">
        <v>7</v>
      </c>
      <c r="D272" s="54" t="s">
        <v>10</v>
      </c>
      <c r="E272" s="54" t="s">
        <v>177</v>
      </c>
      <c r="F272" s="55">
        <v>0.00962</v>
      </c>
      <c r="G272" s="55">
        <v>0</v>
      </c>
      <c r="H272" s="99">
        <v>0</v>
      </c>
      <c r="I272" s="117">
        <v>0</v>
      </c>
      <c r="J272" s="55">
        <v>0</v>
      </c>
      <c r="K272" s="55">
        <v>0</v>
      </c>
    </row>
    <row r="273" spans="1:11" ht="34.5" customHeight="1">
      <c r="A273" s="53" t="s">
        <v>237</v>
      </c>
      <c r="B273" s="85"/>
      <c r="C273" s="54"/>
      <c r="D273" s="54"/>
      <c r="E273" s="54"/>
      <c r="F273" s="55"/>
      <c r="G273" s="55"/>
      <c r="H273" s="99"/>
      <c r="I273" s="117"/>
      <c r="J273" s="55"/>
      <c r="K273" s="55"/>
    </row>
    <row r="274" spans="1:11" ht="34.5" customHeight="1">
      <c r="A274" s="92" t="s">
        <v>238</v>
      </c>
      <c r="B274" s="85" t="s">
        <v>239</v>
      </c>
      <c r="C274" s="54" t="s">
        <v>11</v>
      </c>
      <c r="D274" s="54" t="s">
        <v>19</v>
      </c>
      <c r="E274" s="54" t="s">
        <v>3</v>
      </c>
      <c r="F274" s="55">
        <v>0</v>
      </c>
      <c r="G274" s="55">
        <v>45</v>
      </c>
      <c r="H274" s="99">
        <v>0</v>
      </c>
      <c r="I274" s="117">
        <v>0</v>
      </c>
      <c r="J274" s="55">
        <v>0</v>
      </c>
      <c r="K274" s="55">
        <v>0</v>
      </c>
    </row>
    <row r="275" spans="1:11" ht="34.5" customHeight="1" thickBot="1">
      <c r="A275" s="81" t="s">
        <v>174</v>
      </c>
      <c r="B275" s="85" t="s">
        <v>239</v>
      </c>
      <c r="C275" s="54" t="s">
        <v>11</v>
      </c>
      <c r="D275" s="54" t="s">
        <v>19</v>
      </c>
      <c r="E275" s="54" t="s">
        <v>175</v>
      </c>
      <c r="F275" s="55">
        <v>0</v>
      </c>
      <c r="G275" s="55">
        <v>45</v>
      </c>
      <c r="H275" s="99">
        <v>0</v>
      </c>
      <c r="I275" s="117">
        <v>0</v>
      </c>
      <c r="J275" s="55">
        <v>0</v>
      </c>
      <c r="K275" s="55">
        <v>0</v>
      </c>
    </row>
    <row r="276" spans="1:11" ht="67.5" customHeight="1">
      <c r="A276" s="84" t="s">
        <v>178</v>
      </c>
      <c r="B276" s="85" t="s">
        <v>239</v>
      </c>
      <c r="C276" s="54" t="s">
        <v>11</v>
      </c>
      <c r="D276" s="54" t="s">
        <v>19</v>
      </c>
      <c r="E276" s="54" t="s">
        <v>177</v>
      </c>
      <c r="F276" s="55">
        <v>0</v>
      </c>
      <c r="G276" s="55">
        <v>45</v>
      </c>
      <c r="H276" s="99">
        <v>0</v>
      </c>
      <c r="I276" s="117">
        <v>0</v>
      </c>
      <c r="J276" s="55">
        <v>0</v>
      </c>
      <c r="K276" s="55">
        <v>0</v>
      </c>
    </row>
    <row r="277" spans="1:11" ht="34.5" customHeight="1" thickBot="1">
      <c r="A277" s="53" t="s">
        <v>243</v>
      </c>
      <c r="B277" s="85"/>
      <c r="C277" s="54"/>
      <c r="D277" s="54"/>
      <c r="E277" s="54"/>
      <c r="F277" s="55"/>
      <c r="G277" s="55"/>
      <c r="H277" s="99"/>
      <c r="I277" s="117"/>
      <c r="J277" s="55"/>
      <c r="K277" s="55"/>
    </row>
    <row r="278" spans="1:11" ht="34.5" customHeight="1" thickBot="1">
      <c r="A278" s="59" t="s">
        <v>63</v>
      </c>
      <c r="B278" s="96" t="s">
        <v>242</v>
      </c>
      <c r="C278" s="95" t="s">
        <v>8</v>
      </c>
      <c r="D278" s="54" t="s">
        <v>66</v>
      </c>
      <c r="E278" s="54" t="s">
        <v>3</v>
      </c>
      <c r="F278" s="55">
        <v>0</v>
      </c>
      <c r="G278" s="55">
        <f aca="true" t="shared" si="64" ref="G278:K279">G279</f>
        <v>272</v>
      </c>
      <c r="H278" s="99">
        <f t="shared" si="64"/>
        <v>0</v>
      </c>
      <c r="I278" s="117">
        <f>I279</f>
        <v>0</v>
      </c>
      <c r="J278" s="55">
        <f>J279</f>
        <v>0</v>
      </c>
      <c r="K278" s="55">
        <f t="shared" si="64"/>
        <v>0</v>
      </c>
    </row>
    <row r="279" spans="1:11" ht="34.5" customHeight="1" thickBot="1">
      <c r="A279" s="59" t="s">
        <v>252</v>
      </c>
      <c r="B279" s="94" t="s">
        <v>242</v>
      </c>
      <c r="C279" s="54" t="s">
        <v>8</v>
      </c>
      <c r="D279" s="54" t="s">
        <v>66</v>
      </c>
      <c r="E279" s="54" t="s">
        <v>250</v>
      </c>
      <c r="F279" s="55">
        <v>0</v>
      </c>
      <c r="G279" s="55">
        <f t="shared" si="64"/>
        <v>272</v>
      </c>
      <c r="H279" s="99">
        <f t="shared" si="64"/>
        <v>0</v>
      </c>
      <c r="I279" s="117">
        <f>I280</f>
        <v>0</v>
      </c>
      <c r="J279" s="55">
        <f>J280</f>
        <v>0</v>
      </c>
      <c r="K279" s="55">
        <f t="shared" si="64"/>
        <v>0</v>
      </c>
    </row>
    <row r="280" spans="1:11" ht="54" customHeight="1" thickBot="1">
      <c r="A280" s="59" t="s">
        <v>253</v>
      </c>
      <c r="B280" s="94" t="s">
        <v>242</v>
      </c>
      <c r="C280" s="54" t="s">
        <v>8</v>
      </c>
      <c r="D280" s="54" t="s">
        <v>66</v>
      </c>
      <c r="E280" s="54" t="s">
        <v>251</v>
      </c>
      <c r="F280" s="55">
        <v>0</v>
      </c>
      <c r="G280" s="55">
        <v>272</v>
      </c>
      <c r="H280" s="99">
        <v>0</v>
      </c>
      <c r="I280" s="117">
        <v>0</v>
      </c>
      <c r="J280" s="55">
        <v>0</v>
      </c>
      <c r="K280" s="55">
        <v>0</v>
      </c>
    </row>
    <row r="281" spans="1:11" ht="40.5" customHeight="1">
      <c r="A281" s="20" t="s">
        <v>277</v>
      </c>
      <c r="B281" s="19" t="s">
        <v>74</v>
      </c>
      <c r="C281" s="39"/>
      <c r="D281" s="39"/>
      <c r="E281" s="39"/>
      <c r="F281" s="32">
        <f aca="true" t="shared" si="65" ref="F281:K281">F282+F285</f>
        <v>90</v>
      </c>
      <c r="G281" s="32">
        <f t="shared" si="65"/>
        <v>40</v>
      </c>
      <c r="H281" s="109">
        <f t="shared" si="65"/>
        <v>100</v>
      </c>
      <c r="I281" s="122">
        <f>I282</f>
        <v>649.5</v>
      </c>
      <c r="J281" s="32">
        <f t="shared" si="65"/>
        <v>0</v>
      </c>
      <c r="K281" s="32">
        <f t="shared" si="65"/>
        <v>0</v>
      </c>
    </row>
    <row r="282" spans="1:11" ht="30" customHeight="1" thickBot="1">
      <c r="A282" s="61" t="s">
        <v>278</v>
      </c>
      <c r="B282" s="22" t="s">
        <v>110</v>
      </c>
      <c r="C282" s="23" t="s">
        <v>68</v>
      </c>
      <c r="D282" s="23" t="s">
        <v>8</v>
      </c>
      <c r="E282" s="23" t="s">
        <v>3</v>
      </c>
      <c r="F282" s="24">
        <f aca="true" t="shared" si="66" ref="F282:H283">F283</f>
        <v>0</v>
      </c>
      <c r="G282" s="24">
        <f t="shared" si="66"/>
        <v>0</v>
      </c>
      <c r="H282" s="99">
        <f t="shared" si="66"/>
        <v>0</v>
      </c>
      <c r="I282" s="117">
        <f>I283</f>
        <v>649.5</v>
      </c>
      <c r="J282" s="24">
        <f>J283</f>
        <v>0</v>
      </c>
      <c r="K282" s="24">
        <f>K283</f>
        <v>0</v>
      </c>
    </row>
    <row r="283" spans="1:11" ht="30" customHeight="1" thickBot="1">
      <c r="A283" s="50" t="s">
        <v>174</v>
      </c>
      <c r="B283" s="22" t="s">
        <v>110</v>
      </c>
      <c r="C283" s="23" t="s">
        <v>68</v>
      </c>
      <c r="D283" s="23" t="s">
        <v>8</v>
      </c>
      <c r="E283" s="23" t="s">
        <v>175</v>
      </c>
      <c r="F283" s="24">
        <f t="shared" si="66"/>
        <v>0</v>
      </c>
      <c r="G283" s="24">
        <f t="shared" si="66"/>
        <v>0</v>
      </c>
      <c r="H283" s="99">
        <f t="shared" si="66"/>
        <v>0</v>
      </c>
      <c r="I283" s="117">
        <f>I284</f>
        <v>649.5</v>
      </c>
      <c r="J283" s="24">
        <f>J284</f>
        <v>0</v>
      </c>
      <c r="K283" s="24">
        <f>K284</f>
        <v>0</v>
      </c>
    </row>
    <row r="284" spans="1:11" ht="30" customHeight="1" thickBot="1">
      <c r="A284" s="50" t="s">
        <v>178</v>
      </c>
      <c r="B284" s="22" t="s">
        <v>110</v>
      </c>
      <c r="C284" s="23" t="s">
        <v>68</v>
      </c>
      <c r="D284" s="23" t="s">
        <v>8</v>
      </c>
      <c r="E284" s="23" t="s">
        <v>177</v>
      </c>
      <c r="F284" s="24">
        <v>0</v>
      </c>
      <c r="G284" s="24">
        <v>0</v>
      </c>
      <c r="H284" s="99">
        <v>0</v>
      </c>
      <c r="I284" s="117">
        <v>649.5</v>
      </c>
      <c r="J284" s="24">
        <v>0</v>
      </c>
      <c r="K284" s="24">
        <v>0</v>
      </c>
    </row>
    <row r="285" spans="1:11" ht="34.5" customHeight="1">
      <c r="A285" s="15" t="s">
        <v>20</v>
      </c>
      <c r="B285" s="19" t="s">
        <v>24</v>
      </c>
      <c r="C285" s="5" t="s">
        <v>76</v>
      </c>
      <c r="D285" s="5" t="s">
        <v>76</v>
      </c>
      <c r="E285" s="5" t="s">
        <v>76</v>
      </c>
      <c r="F285" s="10">
        <f>F286+F287</f>
        <v>90</v>
      </c>
      <c r="G285" s="10">
        <f>G286+G287</f>
        <v>40</v>
      </c>
      <c r="H285" s="112">
        <v>100</v>
      </c>
      <c r="I285" s="125">
        <f>I286+I287</f>
        <v>195</v>
      </c>
      <c r="J285" s="10">
        <f>J286+J287</f>
        <v>0</v>
      </c>
      <c r="K285" s="10">
        <v>0</v>
      </c>
    </row>
    <row r="286" spans="1:11" ht="34.5" customHeight="1" thickBot="1">
      <c r="A286" s="40" t="s">
        <v>49</v>
      </c>
      <c r="B286" s="19" t="s">
        <v>81</v>
      </c>
      <c r="C286" s="5" t="s">
        <v>8</v>
      </c>
      <c r="D286" s="5" t="s">
        <v>82</v>
      </c>
      <c r="E286" s="5" t="s">
        <v>51</v>
      </c>
      <c r="F286" s="10">
        <v>80</v>
      </c>
      <c r="G286" s="10">
        <v>30</v>
      </c>
      <c r="H286" s="112">
        <v>100</v>
      </c>
      <c r="I286" s="125">
        <v>195</v>
      </c>
      <c r="J286" s="10">
        <v>0</v>
      </c>
      <c r="K286" s="10">
        <v>0</v>
      </c>
    </row>
    <row r="287" spans="1:11" ht="34.5" customHeight="1" thickBot="1">
      <c r="A287" s="75" t="s">
        <v>204</v>
      </c>
      <c r="B287" s="19" t="s">
        <v>205</v>
      </c>
      <c r="C287" s="5" t="s">
        <v>10</v>
      </c>
      <c r="D287" s="5" t="s">
        <v>48</v>
      </c>
      <c r="E287" s="5" t="s">
        <v>177</v>
      </c>
      <c r="F287" s="10">
        <v>10</v>
      </c>
      <c r="G287" s="10">
        <v>10</v>
      </c>
      <c r="H287" s="112">
        <v>0</v>
      </c>
      <c r="I287" s="125">
        <v>0</v>
      </c>
      <c r="J287" s="10">
        <v>0</v>
      </c>
      <c r="K287" s="10">
        <v>0</v>
      </c>
    </row>
    <row r="288" spans="1:11" ht="31.5" customHeight="1">
      <c r="A288" s="36" t="s">
        <v>0</v>
      </c>
      <c r="B288" s="19"/>
      <c r="C288" s="5"/>
      <c r="D288" s="5"/>
      <c r="E288" s="17"/>
      <c r="F288" s="32">
        <v>0</v>
      </c>
      <c r="G288" s="32"/>
      <c r="H288" s="109">
        <v>0</v>
      </c>
      <c r="I288" s="122">
        <v>0</v>
      </c>
      <c r="J288" s="32">
        <v>453</v>
      </c>
      <c r="K288" s="32">
        <v>870</v>
      </c>
    </row>
    <row r="289" spans="1:11" ht="32.25" customHeight="1">
      <c r="A289" s="9"/>
      <c r="B289" s="37"/>
      <c r="C289" s="35"/>
      <c r="D289" s="35"/>
      <c r="E289" s="35"/>
      <c r="F289" s="38"/>
      <c r="G289" s="38"/>
      <c r="H289" s="113"/>
      <c r="I289" s="126"/>
      <c r="J289" s="38"/>
      <c r="K289" s="38"/>
    </row>
    <row r="290" spans="1:11" ht="12.75">
      <c r="A290" s="9" t="s">
        <v>21</v>
      </c>
      <c r="B290" s="16"/>
      <c r="C290" s="5"/>
      <c r="D290" s="5"/>
      <c r="E290" s="5"/>
      <c r="F290" s="10">
        <f aca="true" t="shared" si="67" ref="F290:K290">F13+F285+F288</f>
        <v>71347.87852</v>
      </c>
      <c r="G290" s="10">
        <f t="shared" si="67"/>
        <v>35757.84063</v>
      </c>
      <c r="H290" s="112">
        <f t="shared" si="67"/>
        <v>39810.150799999996</v>
      </c>
      <c r="I290" s="125">
        <f t="shared" si="67"/>
        <v>42339.11731</v>
      </c>
      <c r="J290" s="10">
        <f t="shared" si="67"/>
        <v>30109.799410000003</v>
      </c>
      <c r="K290" s="10">
        <f t="shared" si="67"/>
        <v>29422.51568</v>
      </c>
    </row>
  </sheetData>
  <sheetProtection/>
  <autoFilter ref="A11:F290"/>
  <mergeCells count="10">
    <mergeCell ref="A7:N7"/>
    <mergeCell ref="A8:N8"/>
    <mergeCell ref="A9:N9"/>
    <mergeCell ref="A1:L1"/>
    <mergeCell ref="A2:L2"/>
    <mergeCell ref="A3:L3"/>
    <mergeCell ref="A4:L4"/>
    <mergeCell ref="B6:F6"/>
    <mergeCell ref="A5:L5"/>
    <mergeCell ref="K6:L6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Rabota</cp:lastModifiedBy>
  <cp:lastPrinted>2020-12-04T06:57:22Z</cp:lastPrinted>
  <dcterms:created xsi:type="dcterms:W3CDTF">2008-11-12T14:12:05Z</dcterms:created>
  <dcterms:modified xsi:type="dcterms:W3CDTF">2022-01-19T11:51:16Z</dcterms:modified>
  <cp:category/>
  <cp:version/>
  <cp:contentType/>
  <cp:contentStatus/>
</cp:coreProperties>
</file>