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1760" activeTab="5"/>
  </bookViews>
  <sheets>
    <sheet name="Приложение 1" sheetId="1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2" r:id="rId6"/>
  </sheets>
  <definedNames>
    <definedName name="_xlnm._FilterDatabase" localSheetId="0" hidden="1">'Приложение 1'!$A$10:$U$29</definedName>
    <definedName name="_xlnm.Print_Titles" localSheetId="0">'Приложение 1'!$6:$11</definedName>
    <definedName name="_xlnm.Print_Area" localSheetId="0">'Приложение 1'!$A$1:$T$29</definedName>
    <definedName name="_xlnm.Print_Area" localSheetId="1">'Приложение 2'!$A$1:$R$17</definedName>
    <definedName name="_xlnm.Print_Area" localSheetId="2">'Приложение 3'!$A$1:$N$18</definedName>
    <definedName name="_xlnm.Print_Area" localSheetId="3">'Приложение 4'!$A$1:$R$16</definedName>
    <definedName name="_xlnm.Print_Area" localSheetId="4">'Приложение 5'!$A$1:$N$16</definedName>
    <definedName name="_xlnm.Print_Area" localSheetId="5">'Приложение 6'!$A$1:$N$22</definedName>
  </definedNames>
  <calcPr calcId="125725"/>
</workbook>
</file>

<file path=xl/calcChain.xml><?xml version="1.0" encoding="utf-8"?>
<calcChain xmlns="http://schemas.openxmlformats.org/spreadsheetml/2006/main">
  <c r="G12" i="4"/>
  <c r="F10"/>
  <c r="D10"/>
  <c r="M13" i="2"/>
  <c r="N13"/>
  <c r="C10" i="6"/>
  <c r="G14"/>
  <c r="G10" s="1"/>
  <c r="N11" i="5"/>
  <c r="N9" s="1"/>
  <c r="M11"/>
  <c r="M9" s="1"/>
  <c r="L11"/>
  <c r="L9" s="1"/>
  <c r="K11"/>
  <c r="K9" s="1"/>
  <c r="F14" i="4"/>
  <c r="D14"/>
  <c r="G14"/>
  <c r="G10" s="1"/>
  <c r="M9" i="3"/>
  <c r="M13"/>
  <c r="K9"/>
  <c r="K13"/>
  <c r="N13" l="1"/>
  <c r="N9" s="1"/>
  <c r="L13"/>
  <c r="L9" s="1"/>
  <c r="D13"/>
  <c r="D9" s="1"/>
  <c r="A22" i="1"/>
  <c r="I19" i="2"/>
  <c r="Q17" i="1"/>
  <c r="I11" l="1"/>
  <c r="H11"/>
  <c r="J11"/>
  <c r="K11"/>
  <c r="Q25" l="1"/>
  <c r="A21" l="1"/>
  <c r="C14" i="4" l="1"/>
  <c r="C10" s="1"/>
  <c r="C13" i="3"/>
  <c r="C9" s="1"/>
  <c r="Q11" i="1"/>
</calcChain>
</file>

<file path=xl/sharedStrings.xml><?xml version="1.0" encoding="utf-8"?>
<sst xmlns="http://schemas.openxmlformats.org/spreadsheetml/2006/main" count="316" uniqueCount="106">
  <si>
    <t>№ п/п</t>
  </si>
  <si>
    <t>Адрес МКД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</si>
  <si>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</si>
  <si>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</si>
  <si>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</si>
  <si>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</si>
  <si>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</si>
  <si>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 xml:space="preserve">
</t>
  </si>
  <si>
    <t>X</t>
  </si>
  <si>
    <t>кирпичные</t>
  </si>
  <si>
    <t>за счет иных источников</t>
  </si>
  <si>
    <t>2018 год</t>
  </si>
  <si>
    <t>Итого по 2018 году</t>
  </si>
  <si>
    <t>12.2018</t>
  </si>
  <si>
    <t>2019 год</t>
  </si>
  <si>
    <t>Итого по 2019 году</t>
  </si>
  <si>
    <t>12.2019</t>
  </si>
  <si>
    <t>с. Александровка, ул. Рощепкина, д. 20</t>
  </si>
  <si>
    <t>с. Александровка, ул. Эстрадная, д. 17</t>
  </si>
  <si>
    <t>с. Александровка, ул. Эстрадная, д. 19</t>
  </si>
  <si>
    <t>Приложение № 1</t>
  </si>
  <si>
    <t xml:space="preserve">
</t>
  </si>
  <si>
    <t>I квартал</t>
  </si>
  <si>
    <t>II квартал</t>
  </si>
  <si>
    <t>III квартал</t>
  </si>
  <si>
    <t>IV квартал</t>
  </si>
  <si>
    <t xml:space="preserve">Планируемые показатели выполнения краткосрочного плана реализации региональной программы </t>
  </si>
  <si>
    <t xml:space="preserve">"Проведение капитального ремонта общего имущества в многоквартирных домах, расположенных на </t>
  </si>
  <si>
    <t>Наименование муниципального образования</t>
  </si>
  <si>
    <t>Общая площадь многоквартирных домов (далее-МКД) (кв. метров)</t>
  </si>
  <si>
    <t xml:space="preserve">Количество жителей зарегистрированных в МКД на дату утверждения Программы (человек)
</t>
  </si>
  <si>
    <t>Количество МКД (единиц)</t>
  </si>
  <si>
    <t>Стоимость капитального ремонта (рублей)</t>
  </si>
  <si>
    <t xml:space="preserve">всего </t>
  </si>
  <si>
    <t>Год ввода в эксплуатацию</t>
  </si>
  <si>
    <t>Тип кровли</t>
  </si>
  <si>
    <t>Площадь помещений МКД (кв. метров)</t>
  </si>
  <si>
    <t>Общая площадь МКД, всего (кв. метров)</t>
  </si>
  <si>
    <t>Количество жителей, зарегистрированных в МКД (человек)</t>
  </si>
  <si>
    <t>всего (руб.):</t>
  </si>
  <si>
    <t>Способ формирования фонда капитального ремонта (счет регионального оператора - СРО)/специальный счет - СС)</t>
  </si>
  <si>
    <t>в том числе за счет средств:</t>
  </si>
  <si>
    <t>областного бюджета (руб.)</t>
  </si>
  <si>
    <t>собственников помещений в МКД (руб.):</t>
  </si>
  <si>
    <t>иные (руб.)</t>
  </si>
  <si>
    <t>местных бюджетов  (руб.)</t>
  </si>
  <si>
    <t>федерального бюджета  (руб.)</t>
  </si>
  <si>
    <t>скатная</t>
  </si>
  <si>
    <t>СРО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</si>
  <si>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</si>
  <si>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</si>
  <si>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</si>
  <si>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</si>
  <si>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</si>
  <si>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</si>
  <si>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</si>
  <si>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</si>
  <si>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руб.</t>
  </si>
  <si>
    <t>ед.</t>
  </si>
  <si>
    <t>кв.м.</t>
  </si>
  <si>
    <t>куб.м.</t>
  </si>
  <si>
    <t>Виды работ, установленные частью 1 статьи 166 Жилищного Кодекса Российской Федерации</t>
  </si>
  <si>
    <t>Виды работ, установленные нормативным правовым актом Оренбургской области</t>
  </si>
  <si>
    <t>установка коллективных (общедомовых) приборов учета и узлов управления</t>
  </si>
  <si>
    <t>Адрес многоквартирного дома (далее МКД)</t>
  </si>
  <si>
    <t>Стоимость капитального ремонта - всего</t>
  </si>
  <si>
    <t>Приложение № 2</t>
  </si>
  <si>
    <t>Приложение № 4</t>
  </si>
  <si>
    <t>Ремонт внутридомовых инженерных систем</t>
  </si>
  <si>
    <t>Всего</t>
  </si>
  <si>
    <t>теплоснабжения</t>
  </si>
  <si>
    <t>горячего водоснабжения</t>
  </si>
  <si>
    <t>холодного водоснабжения</t>
  </si>
  <si>
    <t>водоотведения</t>
  </si>
  <si>
    <t>электроснабжения</t>
  </si>
  <si>
    <t>газоснабжения</t>
  </si>
  <si>
    <t>в том числе:</t>
  </si>
  <si>
    <t>Установка коллективных (общедомовых) приборов учета и узлов управления</t>
  </si>
  <si>
    <t>Приложение № 3</t>
  </si>
  <si>
    <t>Приложение № 5</t>
  </si>
  <si>
    <t>другие виды работ</t>
  </si>
  <si>
    <t>с. Александровка, ул. Гагарина, д. 42</t>
  </si>
  <si>
    <t>Проектные работы</t>
  </si>
  <si>
    <t>Строительно-монтажные работы</t>
  </si>
  <si>
    <t>Итого по проектным работам</t>
  </si>
  <si>
    <t>Итого по строительно-монтажным работам</t>
  </si>
  <si>
    <t>Всего по сельсовету</t>
  </si>
  <si>
    <t xml:space="preserve">Итого по сельсовету </t>
  </si>
  <si>
    <t>Итого по сельсовету</t>
  </si>
  <si>
    <t>территории Оренбургской области, в 2014-2043 годах" на 2017-2019 годы, расположенных на территории муниципального 
образования Александровский сельсовет Александровского района   Оренбургской области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</si>
  <si>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(строительно-монтажные работы), расположенных на территории муниципального 
образования Александровский сельсовет Александровского района   Оренбургской области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</si>
  <si>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(строительно-монтажные работы), расположенных на территории муниципального 
образования Александровский сельсовет Александровского района   Оренбургской области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</si>
  <si>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по видам ремонтируемых внутридомовых инженерных систем и устанавливаемых коллективных (общедомовых) приборов учета и узлов управления (проектные работы), расположенных на территории муниципального 
образования Александровский сельсовет Александровского района   Оренбургской области</t>
  </si>
  <si>
    <t>Реестр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 (проектные работы), расположенных на территории муниципального 
образования Александровский сельсовет Александровского района   Оренбургской области</t>
  </si>
  <si>
    <t>Перечень 
многоквартирных домов, подлежащих капитальному ремонту в рамках краткосрочного плана реализации
региональной программы «Проведение капитального ремонта общего имущества в многоквартирных домах, 
расположенных на территории Оренбургской области, в 2014–2043 годах», на 2017–2019 годы, расположенных на территории муниципального 
образования Александровский сельсовет Александровского района   Оренбургской области</t>
  </si>
  <si>
    <t xml:space="preserve"> к постановлению № 157-п от 25.10.2018 г. </t>
  </si>
  <si>
    <t xml:space="preserve"> к постановлению № 157-п от 25.10.2018 г.</t>
  </si>
  <si>
    <t>к постановлению № 157-п от 25.10.2018 г.</t>
  </si>
  <si>
    <t>к постановлению №157-п от 25.10.2018 г.</t>
  </si>
  <si>
    <t>Приложение № 6 к постановлению № 157-п от 25.10.2018 г.</t>
  </si>
  <si>
    <t xml:space="preserve">                                                                                                                                              Проектные работы</t>
  </si>
  <si>
    <t>Итого по 2017 году</t>
  </si>
  <si>
    <t>2017 год</t>
  </si>
  <si>
    <t>Х</t>
  </si>
  <si>
    <t xml:space="preserve"> </t>
  </si>
  <si>
    <t xml:space="preserve"> Итого по 2018 году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</si>
</sst>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##\ ###\ ###\ ##0"/>
    <numFmt numFmtId="167" formatCode="###\ ###\ ###\ ##0.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0" fillId="0" borderId="0"/>
    <xf numFmtId="9" fontId="10" fillId="0" borderId="0" applyFont="0" applyFill="0" applyBorder="0" applyAlignment="0" applyProtection="0"/>
  </cellStyleXfs>
  <cellXfs count="232">
    <xf numFmtId="0" fontId="0" fillId="0" borderId="0" xfId="0"/>
    <xf numFmtId="1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0" fillId="0" borderId="0" xfId="0" applyFill="1"/>
    <xf numFmtId="0" fontId="16" fillId="0" borderId="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0" fillId="0" borderId="0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6" fillId="0" borderId="1" xfId="0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13" fillId="0" borderId="0" xfId="0" applyFont="1" applyFill="1" applyAlignment="1"/>
    <xf numFmtId="0" fontId="14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2" fontId="4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justify" wrapText="1"/>
    </xf>
    <xf numFmtId="167" fontId="1" fillId="0" borderId="0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top"/>
    </xf>
    <xf numFmtId="3" fontId="1" fillId="2" borderId="2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2" xfId="0" quotePrefix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0" fontId="0" fillId="2" borderId="0" xfId="0" applyFill="1"/>
    <xf numFmtId="4" fontId="0" fillId="2" borderId="0" xfId="0" applyNumberFormat="1" applyFill="1"/>
    <xf numFmtId="0" fontId="0" fillId="2" borderId="1" xfId="0" applyFill="1" applyBorder="1"/>
    <xf numFmtId="166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justify" wrapText="1"/>
    </xf>
    <xf numFmtId="167" fontId="1" fillId="2" borderId="1" xfId="0" applyNumberFormat="1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0" fillId="2" borderId="0" xfId="0" applyFill="1" applyBorder="1"/>
    <xf numFmtId="4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 wrapText="1"/>
    </xf>
    <xf numFmtId="167" fontId="2" fillId="2" borderId="0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left"/>
    </xf>
    <xf numFmtId="0" fontId="2" fillId="0" borderId="6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1" fillId="0" borderId="0" xfId="0" applyFont="1" applyFill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center" textRotation="90" wrapText="1"/>
    </xf>
    <xf numFmtId="3" fontId="1" fillId="0" borderId="4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4" xfId="0" applyNumberFormat="1" applyFont="1" applyFill="1" applyBorder="1" applyAlignment="1">
      <alignment horizontal="center" vertical="center" textRotation="90" wrapText="1"/>
    </xf>
    <xf numFmtId="3" fontId="1" fillId="0" borderId="3" xfId="0" applyNumberFormat="1" applyFont="1" applyFill="1" applyBorder="1" applyAlignment="1">
      <alignment horizontal="center" vertical="center" textRotation="90" wrapText="1"/>
    </xf>
    <xf numFmtId="166" fontId="12" fillId="2" borderId="1" xfId="0" applyNumberFormat="1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/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166" fontId="12" fillId="2" borderId="5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left"/>
    </xf>
    <xf numFmtId="166" fontId="4" fillId="2" borderId="7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12" fillId="2" borderId="5" xfId="0" applyNumberFormat="1" applyFont="1" applyFill="1" applyBorder="1" applyAlignment="1">
      <alignment horizontal="left"/>
    </xf>
    <xf numFmtId="0" fontId="0" fillId="2" borderId="7" xfId="0" applyFill="1" applyBorder="1" applyAlignment="1"/>
    <xf numFmtId="0" fontId="1" fillId="0" borderId="0" xfId="0" applyFont="1" applyFill="1" applyAlignment="1">
      <alignment horizontal="left" vertical="top"/>
    </xf>
    <xf numFmtId="166" fontId="12" fillId="2" borderId="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wrapText="1"/>
    </xf>
    <xf numFmtId="0" fontId="0" fillId="0" borderId="0" xfId="0" applyAlignment="1"/>
    <xf numFmtId="0" fontId="2" fillId="2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4" fillId="2" borderId="8" xfId="0" applyFont="1" applyFill="1" applyBorder="1" applyAlignment="1">
      <alignment horizontal="left"/>
    </xf>
    <xf numFmtId="0" fontId="3" fillId="2" borderId="14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right"/>
    </xf>
    <xf numFmtId="0" fontId="12" fillId="2" borderId="14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0" fillId="2" borderId="6" xfId="0" applyFill="1" applyBorder="1" applyAlignment="1"/>
    <xf numFmtId="4" fontId="4" fillId="2" borderId="6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166" fontId="12" fillId="2" borderId="8" xfId="0" applyNumberFormat="1" applyFont="1" applyFill="1" applyBorder="1" applyAlignment="1">
      <alignment horizontal="left"/>
    </xf>
    <xf numFmtId="0" fontId="0" fillId="2" borderId="11" xfId="0" applyFill="1" applyBorder="1" applyAlignment="1"/>
    <xf numFmtId="4" fontId="4" fillId="2" borderId="2" xfId="0" applyNumberFormat="1" applyFont="1" applyFill="1" applyBorder="1" applyAlignment="1">
      <alignment horizontal="right"/>
    </xf>
    <xf numFmtId="166" fontId="12" fillId="2" borderId="9" xfId="0" applyNumberFormat="1" applyFont="1" applyFill="1" applyBorder="1" applyAlignment="1">
      <alignment horizontal="left"/>
    </xf>
    <xf numFmtId="0" fontId="12" fillId="2" borderId="13" xfId="0" applyFont="1" applyFill="1" applyBorder="1" applyAlignment="1"/>
    <xf numFmtId="4" fontId="4" fillId="2" borderId="4" xfId="0" applyNumberFormat="1" applyFont="1" applyFill="1" applyBorder="1" applyAlignment="1">
      <alignment horizontal="right"/>
    </xf>
    <xf numFmtId="166" fontId="12" fillId="2" borderId="6" xfId="0" applyNumberFormat="1" applyFont="1" applyFill="1" applyBorder="1" applyAlignment="1">
      <alignment horizontal="left"/>
    </xf>
    <xf numFmtId="0" fontId="0" fillId="2" borderId="6" xfId="0" applyFill="1" applyBorder="1"/>
  </cellXfs>
  <cellStyles count="13">
    <cellStyle name="Excel Built-in Normal 1" xfId="11"/>
    <cellStyle name="Денежный 2" xfId="3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4" xfId="7"/>
    <cellStyle name="Обычный 5" xfId="8"/>
    <cellStyle name="Обычный 6" xfId="9"/>
    <cellStyle name="Обычный 7" xfId="10"/>
    <cellStyle name="Процентный 2" xfId="12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topLeftCell="A6" zoomScale="90" zoomScaleNormal="70" zoomScaleSheetLayoutView="90" workbookViewId="0">
      <selection activeCell="J14" sqref="J14"/>
    </sheetView>
  </sheetViews>
  <sheetFormatPr defaultRowHeight="15"/>
  <cols>
    <col min="1" max="1" width="5" style="32" customWidth="1"/>
    <col min="2" max="2" width="21.42578125" style="39" customWidth="1"/>
    <col min="3" max="3" width="8.28515625" style="41" customWidth="1"/>
    <col min="4" max="4" width="15.5703125" style="20" customWidth="1"/>
    <col min="5" max="5" width="9.42578125" style="20" customWidth="1"/>
    <col min="6" max="6" width="6.7109375" style="41" customWidth="1"/>
    <col min="7" max="7" width="8.28515625" style="41" customWidth="1"/>
    <col min="8" max="8" width="14.85546875" style="33" customWidth="1"/>
    <col min="9" max="9" width="12.5703125" style="33" customWidth="1"/>
    <col min="10" max="10" width="10.7109375" style="19" customWidth="1"/>
    <col min="11" max="11" width="15.7109375" style="18" customWidth="1"/>
    <col min="12" max="15" width="15.7109375" style="19" customWidth="1"/>
    <col min="16" max="16" width="15.7109375" style="18" customWidth="1"/>
    <col min="17" max="17" width="10.7109375" style="41" hidden="1" customWidth="1"/>
    <col min="18" max="18" width="11.7109375" style="5" customWidth="1"/>
    <col min="19" max="19" width="0" style="5" hidden="1" customWidth="1"/>
    <col min="20" max="20" width="12.140625" style="41" customWidth="1"/>
    <col min="21" max="21" width="14.85546875" style="41" bestFit="1" customWidth="1"/>
    <col min="22" max="16384" width="9.140625" style="41"/>
  </cols>
  <sheetData>
    <row r="1" spans="1:20" ht="21" customHeight="1">
      <c r="P1" s="108" t="s">
        <v>20</v>
      </c>
      <c r="Q1" s="108"/>
      <c r="R1" s="109"/>
      <c r="S1" s="109"/>
    </row>
    <row r="2" spans="1:20" ht="120.75" customHeight="1">
      <c r="B2" s="130"/>
      <c r="C2" s="130"/>
      <c r="D2" s="130"/>
      <c r="E2" s="130"/>
      <c r="F2" s="130"/>
      <c r="G2" s="130"/>
      <c r="H2" s="130"/>
      <c r="L2" s="18"/>
      <c r="N2" s="18"/>
      <c r="P2" s="103" t="s">
        <v>95</v>
      </c>
      <c r="Q2" s="103"/>
      <c r="R2" s="103"/>
      <c r="S2" s="103"/>
      <c r="T2" s="103"/>
    </row>
    <row r="3" spans="1:20" ht="12.75">
      <c r="A3" s="116" t="s">
        <v>94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2.7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57.9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ht="25.5" customHeight="1">
      <c r="A6" s="117" t="s">
        <v>0</v>
      </c>
      <c r="B6" s="120" t="s">
        <v>64</v>
      </c>
      <c r="C6" s="113" t="s">
        <v>34</v>
      </c>
      <c r="D6" s="113" t="s">
        <v>2</v>
      </c>
      <c r="E6" s="113" t="s">
        <v>35</v>
      </c>
      <c r="F6" s="110" t="s">
        <v>3</v>
      </c>
      <c r="G6" s="110" t="s">
        <v>4</v>
      </c>
      <c r="H6" s="145" t="s">
        <v>37</v>
      </c>
      <c r="I6" s="145" t="s">
        <v>36</v>
      </c>
      <c r="J6" s="104" t="s">
        <v>38</v>
      </c>
      <c r="K6" s="123" t="s">
        <v>5</v>
      </c>
      <c r="L6" s="124"/>
      <c r="M6" s="124"/>
      <c r="N6" s="124"/>
      <c r="O6" s="124"/>
      <c r="P6" s="124"/>
      <c r="Q6" s="125"/>
      <c r="R6" s="110" t="s">
        <v>6</v>
      </c>
      <c r="S6" s="34" t="s">
        <v>7</v>
      </c>
      <c r="T6" s="113" t="s">
        <v>40</v>
      </c>
    </row>
    <row r="7" spans="1:20" ht="15" customHeight="1">
      <c r="A7" s="118"/>
      <c r="B7" s="121"/>
      <c r="C7" s="114"/>
      <c r="D7" s="126"/>
      <c r="E7" s="114"/>
      <c r="F7" s="111"/>
      <c r="G7" s="111"/>
      <c r="H7" s="146"/>
      <c r="I7" s="146"/>
      <c r="J7" s="148"/>
      <c r="K7" s="128" t="s">
        <v>39</v>
      </c>
      <c r="L7" s="123" t="s">
        <v>41</v>
      </c>
      <c r="M7" s="124"/>
      <c r="N7" s="124"/>
      <c r="O7" s="124"/>
      <c r="P7" s="124"/>
      <c r="Q7" s="125"/>
      <c r="R7" s="111"/>
      <c r="T7" s="114"/>
    </row>
    <row r="8" spans="1:20" ht="137.25" customHeight="1">
      <c r="A8" s="118"/>
      <c r="B8" s="121"/>
      <c r="C8" s="114"/>
      <c r="D8" s="126"/>
      <c r="E8" s="114"/>
      <c r="F8" s="111"/>
      <c r="G8" s="111"/>
      <c r="H8" s="146"/>
      <c r="I8" s="146"/>
      <c r="J8" s="148"/>
      <c r="K8" s="131"/>
      <c r="L8" s="104" t="s">
        <v>46</v>
      </c>
      <c r="M8" s="104" t="s">
        <v>42</v>
      </c>
      <c r="N8" s="104" t="s">
        <v>45</v>
      </c>
      <c r="O8" s="128" t="s">
        <v>43</v>
      </c>
      <c r="P8" s="134" t="s">
        <v>44</v>
      </c>
      <c r="Q8" s="35" t="s">
        <v>10</v>
      </c>
      <c r="R8" s="111"/>
      <c r="T8" s="114"/>
    </row>
    <row r="9" spans="1:20">
      <c r="A9" s="119"/>
      <c r="B9" s="122"/>
      <c r="C9" s="115"/>
      <c r="D9" s="127"/>
      <c r="E9" s="115"/>
      <c r="F9" s="112"/>
      <c r="G9" s="112"/>
      <c r="H9" s="147"/>
      <c r="I9" s="147"/>
      <c r="J9" s="105"/>
      <c r="K9" s="129"/>
      <c r="L9" s="105"/>
      <c r="M9" s="105"/>
      <c r="N9" s="105"/>
      <c r="O9" s="129"/>
      <c r="P9" s="134"/>
      <c r="Q9" s="40"/>
      <c r="R9" s="112"/>
      <c r="T9" s="115"/>
    </row>
    <row r="10" spans="1:20" s="55" customFormat="1" ht="12.75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4">
        <v>10</v>
      </c>
      <c r="K10" s="53">
        <v>11</v>
      </c>
      <c r="L10" s="53">
        <v>12</v>
      </c>
      <c r="M10" s="53">
        <v>13</v>
      </c>
      <c r="N10" s="53">
        <v>14</v>
      </c>
      <c r="O10" s="53">
        <v>15</v>
      </c>
      <c r="P10" s="53">
        <v>16</v>
      </c>
      <c r="Q10" s="53">
        <v>17</v>
      </c>
      <c r="R10" s="53">
        <v>18</v>
      </c>
      <c r="S10" s="53">
        <v>19</v>
      </c>
      <c r="T10" s="53">
        <v>20</v>
      </c>
    </row>
    <row r="11" spans="1:20" s="42" customFormat="1">
      <c r="A11" s="106" t="s">
        <v>86</v>
      </c>
      <c r="B11" s="107"/>
      <c r="C11" s="56" t="s">
        <v>8</v>
      </c>
      <c r="D11" s="57" t="s">
        <v>8</v>
      </c>
      <c r="E11" s="57" t="s">
        <v>8</v>
      </c>
      <c r="F11" s="57" t="s">
        <v>8</v>
      </c>
      <c r="G11" s="57" t="s">
        <v>8</v>
      </c>
      <c r="H11" s="46">
        <f>H17+H25</f>
        <v>5528.9</v>
      </c>
      <c r="I11" s="46">
        <f>I17+I25</f>
        <v>5008.8999999999996</v>
      </c>
      <c r="J11" s="46">
        <f>J17+J25</f>
        <v>204</v>
      </c>
      <c r="K11" s="46">
        <f>K17+K25</f>
        <v>9379215.7100000009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58" t="e">
        <f>#REF!+Q17+#REF!</f>
        <v>#REF!</v>
      </c>
      <c r="R11" s="59" t="s">
        <v>8</v>
      </c>
      <c r="S11" s="48"/>
      <c r="T11" s="59" t="s">
        <v>8</v>
      </c>
    </row>
    <row r="12" spans="1:20" s="42" customFormat="1">
      <c r="A12" s="208"/>
      <c r="B12" s="209"/>
      <c r="C12" s="210"/>
      <c r="D12" s="211"/>
      <c r="E12" s="211"/>
      <c r="F12" s="211"/>
      <c r="G12" s="211"/>
      <c r="H12" s="212"/>
      <c r="I12" s="212"/>
      <c r="J12" s="212" t="s">
        <v>102</v>
      </c>
      <c r="K12" s="212"/>
      <c r="L12" s="212"/>
      <c r="M12" s="212"/>
      <c r="N12" s="212"/>
      <c r="O12" s="212"/>
      <c r="P12" s="212"/>
      <c r="Q12" s="213"/>
      <c r="R12" s="214"/>
      <c r="S12" s="48"/>
      <c r="T12" s="215"/>
    </row>
    <row r="13" spans="1:20" s="42" customFormat="1">
      <c r="A13" s="208" t="s">
        <v>101</v>
      </c>
      <c r="B13" s="209"/>
      <c r="C13" s="60" t="s">
        <v>103</v>
      </c>
      <c r="D13" s="74" t="s">
        <v>103</v>
      </c>
      <c r="E13" s="74" t="s">
        <v>103</v>
      </c>
      <c r="F13" s="74" t="s">
        <v>103</v>
      </c>
      <c r="G13" s="74" t="s">
        <v>103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213"/>
      <c r="R13" s="216" t="s">
        <v>103</v>
      </c>
      <c r="S13" s="48"/>
      <c r="T13" s="216" t="s">
        <v>103</v>
      </c>
    </row>
    <row r="14" spans="1:20" s="42" customFormat="1">
      <c r="A14" s="208"/>
      <c r="B14" s="209"/>
      <c r="C14" s="98"/>
      <c r="D14" s="97"/>
      <c r="E14" s="97"/>
      <c r="F14" s="97"/>
      <c r="G14" s="97"/>
      <c r="H14" s="217"/>
      <c r="I14" s="217" t="s">
        <v>82</v>
      </c>
      <c r="J14" s="217"/>
      <c r="K14" s="217"/>
      <c r="L14" s="217"/>
      <c r="M14" s="217"/>
      <c r="N14" s="217"/>
      <c r="O14" s="217"/>
      <c r="P14" s="217"/>
      <c r="Q14" s="213"/>
      <c r="R14" s="218"/>
      <c r="S14" s="48"/>
      <c r="T14" s="219"/>
    </row>
    <row r="15" spans="1:20" s="42" customFormat="1">
      <c r="A15" s="208" t="s">
        <v>84</v>
      </c>
      <c r="B15" s="209"/>
      <c r="C15" s="60" t="s">
        <v>103</v>
      </c>
      <c r="D15" s="74" t="s">
        <v>103</v>
      </c>
      <c r="E15" s="74" t="s">
        <v>103</v>
      </c>
      <c r="F15" s="74" t="s">
        <v>103</v>
      </c>
      <c r="G15" s="74" t="s">
        <v>103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217">
        <v>0</v>
      </c>
      <c r="P15" s="61">
        <v>0</v>
      </c>
      <c r="Q15" s="213"/>
      <c r="R15" s="216" t="s">
        <v>103</v>
      </c>
      <c r="S15" s="48"/>
      <c r="T15" s="219" t="s">
        <v>103</v>
      </c>
    </row>
    <row r="16" spans="1:20" s="55" customFormat="1" ht="12.75">
      <c r="A16" s="136" t="s">
        <v>11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1" s="42" customFormat="1">
      <c r="A17" s="143" t="s">
        <v>12</v>
      </c>
      <c r="B17" s="144"/>
      <c r="C17" s="43" t="s">
        <v>8</v>
      </c>
      <c r="D17" s="44" t="s">
        <v>8</v>
      </c>
      <c r="E17" s="44" t="s">
        <v>8</v>
      </c>
      <c r="F17" s="45" t="s">
        <v>8</v>
      </c>
      <c r="G17" s="45" t="s">
        <v>8</v>
      </c>
      <c r="H17" s="46">
        <v>3691.2</v>
      </c>
      <c r="I17" s="46">
        <v>3356.2</v>
      </c>
      <c r="J17" s="46">
        <v>127</v>
      </c>
      <c r="K17" s="46">
        <v>530120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 t="e">
        <f>#REF!+#REF!+#REF!+#REF!+#REF!+#REF!+#REF!+#REF!+#REF!+#REF!+#REF!+#REF!+#REF!+#REF!+#REF!+#REF!+#REF!+#REF!+#REF!+#REF!+#REF!+#REF!+#REF!+#REF!+#REF!+#REF!+#REF!+#REF!+#REF!+#REF!+#REF!+#REF!+#REF!+#REF!+#REF!+#REF!+#REF!+#REF!</f>
        <v>#REF!</v>
      </c>
      <c r="R17" s="43" t="s">
        <v>8</v>
      </c>
      <c r="S17" s="48"/>
      <c r="T17" s="43" t="s">
        <v>8</v>
      </c>
      <c r="U17" s="49"/>
    </row>
    <row r="18" spans="1:21" s="42" customFormat="1" ht="15" customHeight="1">
      <c r="A18" s="139" t="s">
        <v>82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1"/>
      <c r="U18" s="49"/>
    </row>
    <row r="19" spans="1:21" s="42" customFormat="1" ht="12.75">
      <c r="A19" s="142" t="s">
        <v>84</v>
      </c>
      <c r="B19" s="142"/>
      <c r="C19" s="60" t="s">
        <v>8</v>
      </c>
      <c r="D19" s="60" t="s">
        <v>8</v>
      </c>
      <c r="E19" s="60" t="s">
        <v>8</v>
      </c>
      <c r="F19" s="60" t="s">
        <v>8</v>
      </c>
      <c r="G19" s="60" t="s">
        <v>8</v>
      </c>
      <c r="H19" s="61">
        <v>3691.2</v>
      </c>
      <c r="I19" s="61">
        <v>3356.2</v>
      </c>
      <c r="J19" s="61">
        <v>127</v>
      </c>
      <c r="K19" s="61">
        <v>530120.66</v>
      </c>
      <c r="L19" s="61">
        <v>0</v>
      </c>
      <c r="M19" s="61">
        <v>0</v>
      </c>
      <c r="N19" s="61">
        <v>0</v>
      </c>
      <c r="O19" s="61">
        <v>530120.66</v>
      </c>
      <c r="P19" s="61">
        <v>0</v>
      </c>
      <c r="Q19" s="62"/>
      <c r="R19" s="60" t="s">
        <v>8</v>
      </c>
      <c r="S19" s="60" t="s">
        <v>8</v>
      </c>
      <c r="T19" s="60" t="s">
        <v>8</v>
      </c>
      <c r="U19" s="49"/>
    </row>
    <row r="20" spans="1:21" s="55" customFormat="1" ht="25.5">
      <c r="A20" s="50">
        <v>1</v>
      </c>
      <c r="B20" s="63" t="s">
        <v>17</v>
      </c>
      <c r="C20" s="64">
        <v>1980</v>
      </c>
      <c r="D20" s="65" t="s">
        <v>9</v>
      </c>
      <c r="E20" s="65" t="s">
        <v>47</v>
      </c>
      <c r="F20" s="66">
        <v>2</v>
      </c>
      <c r="G20" s="66">
        <v>4</v>
      </c>
      <c r="H20" s="67">
        <v>1244.2</v>
      </c>
      <c r="I20" s="67">
        <v>1105.2</v>
      </c>
      <c r="J20" s="68">
        <v>31</v>
      </c>
      <c r="K20" s="69">
        <v>105823.44</v>
      </c>
      <c r="L20" s="67">
        <v>0</v>
      </c>
      <c r="M20" s="67">
        <v>0</v>
      </c>
      <c r="N20" s="67">
        <v>0</v>
      </c>
      <c r="O20" s="67">
        <v>105823.44</v>
      </c>
      <c r="P20" s="67">
        <v>0</v>
      </c>
      <c r="Q20" s="70">
        <v>0</v>
      </c>
      <c r="R20" s="71" t="s">
        <v>13</v>
      </c>
      <c r="S20" s="72"/>
      <c r="T20" s="67" t="s">
        <v>48</v>
      </c>
    </row>
    <row r="21" spans="1:21" s="55" customFormat="1" ht="25.5">
      <c r="A21" s="50">
        <f>A20+1</f>
        <v>2</v>
      </c>
      <c r="B21" s="63" t="s">
        <v>18</v>
      </c>
      <c r="C21" s="64">
        <v>1988</v>
      </c>
      <c r="D21" s="65" t="s">
        <v>9</v>
      </c>
      <c r="E21" s="65" t="s">
        <v>47</v>
      </c>
      <c r="F21" s="66">
        <v>2</v>
      </c>
      <c r="G21" s="66">
        <v>2</v>
      </c>
      <c r="H21" s="67">
        <v>609.4</v>
      </c>
      <c r="I21" s="67">
        <v>553.4</v>
      </c>
      <c r="J21" s="68">
        <v>19</v>
      </c>
      <c r="K21" s="69">
        <v>85620.88</v>
      </c>
      <c r="L21" s="67">
        <v>0</v>
      </c>
      <c r="M21" s="67">
        <v>0</v>
      </c>
      <c r="N21" s="67">
        <v>0</v>
      </c>
      <c r="O21" s="67">
        <v>85620.88</v>
      </c>
      <c r="P21" s="67">
        <v>0</v>
      </c>
      <c r="Q21" s="70">
        <v>0</v>
      </c>
      <c r="R21" s="71" t="s">
        <v>13</v>
      </c>
      <c r="S21" s="72"/>
      <c r="T21" s="67" t="s">
        <v>48</v>
      </c>
    </row>
    <row r="22" spans="1:21" s="55" customFormat="1" ht="25.5">
      <c r="A22" s="50">
        <f>A20+1</f>
        <v>2</v>
      </c>
      <c r="B22" s="63" t="s">
        <v>19</v>
      </c>
      <c r="C22" s="64">
        <v>1988</v>
      </c>
      <c r="D22" s="65" t="s">
        <v>9</v>
      </c>
      <c r="E22" s="65" t="s">
        <v>47</v>
      </c>
      <c r="F22" s="66">
        <v>2</v>
      </c>
      <c r="G22" s="66">
        <v>2</v>
      </c>
      <c r="H22" s="67">
        <v>603.20000000000005</v>
      </c>
      <c r="I22" s="67">
        <v>547.20000000000005</v>
      </c>
      <c r="J22" s="68">
        <v>28</v>
      </c>
      <c r="K22" s="69">
        <v>85133.42</v>
      </c>
      <c r="L22" s="67">
        <v>0</v>
      </c>
      <c r="M22" s="67">
        <v>0</v>
      </c>
      <c r="N22" s="67">
        <v>0</v>
      </c>
      <c r="O22" s="67">
        <v>85133.42</v>
      </c>
      <c r="P22" s="67">
        <v>0</v>
      </c>
      <c r="Q22" s="70">
        <v>0</v>
      </c>
      <c r="R22" s="71" t="s">
        <v>13</v>
      </c>
      <c r="S22" s="72"/>
      <c r="T22" s="67" t="s">
        <v>48</v>
      </c>
    </row>
    <row r="23" spans="1:21" s="42" customFormat="1" ht="25.5">
      <c r="A23" s="50">
        <v>4</v>
      </c>
      <c r="B23" s="63" t="s">
        <v>81</v>
      </c>
      <c r="C23" s="73">
        <v>1976</v>
      </c>
      <c r="D23" s="65" t="s">
        <v>9</v>
      </c>
      <c r="E23" s="65" t="s">
        <v>47</v>
      </c>
      <c r="F23" s="66">
        <v>2</v>
      </c>
      <c r="G23" s="66">
        <v>4</v>
      </c>
      <c r="H23" s="67">
        <v>1234.4000000000001</v>
      </c>
      <c r="I23" s="67">
        <v>1105.4000000000001</v>
      </c>
      <c r="J23" s="68">
        <v>49</v>
      </c>
      <c r="K23" s="69">
        <v>253542.92</v>
      </c>
      <c r="L23" s="67">
        <v>0</v>
      </c>
      <c r="M23" s="67">
        <v>0</v>
      </c>
      <c r="N23" s="67">
        <v>0</v>
      </c>
      <c r="O23" s="69">
        <v>253542.92</v>
      </c>
      <c r="P23" s="67">
        <v>0</v>
      </c>
      <c r="Q23" s="70">
        <v>0</v>
      </c>
      <c r="R23" s="71" t="s">
        <v>13</v>
      </c>
      <c r="S23" s="72"/>
      <c r="T23" s="67" t="s">
        <v>48</v>
      </c>
    </row>
    <row r="24" spans="1:21" s="55" customFormat="1" ht="12.75">
      <c r="A24" s="136" t="s">
        <v>14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8"/>
    </row>
    <row r="25" spans="1:21" s="55" customFormat="1">
      <c r="A25" s="135" t="s">
        <v>15</v>
      </c>
      <c r="B25" s="135"/>
      <c r="C25" s="60" t="s">
        <v>8</v>
      </c>
      <c r="D25" s="74" t="s">
        <v>8</v>
      </c>
      <c r="E25" s="74" t="s">
        <v>8</v>
      </c>
      <c r="F25" s="74" t="s">
        <v>8</v>
      </c>
      <c r="G25" s="74" t="s">
        <v>8</v>
      </c>
      <c r="H25" s="61">
        <v>1837.7</v>
      </c>
      <c r="I25" s="61">
        <v>1652.7</v>
      </c>
      <c r="J25" s="61">
        <v>77</v>
      </c>
      <c r="K25" s="61">
        <v>8849095.7100000009</v>
      </c>
      <c r="L25" s="61">
        <v>0</v>
      </c>
      <c r="M25" s="61">
        <v>0</v>
      </c>
      <c r="N25" s="61">
        <v>170000</v>
      </c>
      <c r="O25" s="61">
        <v>8679095.7100000009</v>
      </c>
      <c r="P25" s="61">
        <v>0</v>
      </c>
      <c r="Q25" s="62" t="e">
        <f>#REF!+#REF!+#REF!+#REF!+#REF!+#REF!+#REF!+#REF!+#REF!+#REF!+#REF!+#REF!+#REF!+#REF!+#REF!+#REF!+#REF!+#REF!+#REF!+#REF!+#REF!+#REF!+#REF!+#REF!+#REF!+#REF!+#REF!+#REF!+#REF!+#REF!+#REF!+#REF!+#REF!</f>
        <v>#REF!</v>
      </c>
      <c r="R25" s="60" t="s">
        <v>8</v>
      </c>
      <c r="S25" s="75"/>
      <c r="T25" s="60" t="s">
        <v>8</v>
      </c>
    </row>
    <row r="26" spans="1:21" s="55" customFormat="1" ht="12.75">
      <c r="A26" s="136" t="s">
        <v>83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8"/>
    </row>
    <row r="27" spans="1:21" s="55" customFormat="1" ht="31.5" customHeight="1">
      <c r="A27" s="132" t="s">
        <v>85</v>
      </c>
      <c r="B27" s="133"/>
      <c r="C27" s="74" t="s">
        <v>8</v>
      </c>
      <c r="D27" s="74" t="s">
        <v>8</v>
      </c>
      <c r="E27" s="74" t="s">
        <v>8</v>
      </c>
      <c r="F27" s="74" t="s">
        <v>8</v>
      </c>
      <c r="G27" s="74" t="s">
        <v>8</v>
      </c>
      <c r="H27" s="61">
        <v>1837.7</v>
      </c>
      <c r="I27" s="61">
        <v>1652.7</v>
      </c>
      <c r="J27" s="61">
        <v>77</v>
      </c>
      <c r="K27" s="61">
        <v>8849095.7100000009</v>
      </c>
      <c r="L27" s="61">
        <v>0</v>
      </c>
      <c r="M27" s="61">
        <v>0</v>
      </c>
      <c r="N27" s="61">
        <v>170000</v>
      </c>
      <c r="O27" s="61">
        <v>8679095.7100000009</v>
      </c>
      <c r="P27" s="61">
        <v>0</v>
      </c>
      <c r="Q27" s="74" t="s">
        <v>8</v>
      </c>
      <c r="R27" s="74" t="s">
        <v>8</v>
      </c>
      <c r="S27" s="74" t="s">
        <v>8</v>
      </c>
      <c r="T27" s="74" t="s">
        <v>8</v>
      </c>
    </row>
    <row r="28" spans="1:21" s="55" customFormat="1" ht="25.5">
      <c r="A28" s="50">
        <v>1</v>
      </c>
      <c r="B28" s="63" t="s">
        <v>19</v>
      </c>
      <c r="C28" s="64">
        <v>1988</v>
      </c>
      <c r="D28" s="65" t="s">
        <v>9</v>
      </c>
      <c r="E28" s="65" t="s">
        <v>47</v>
      </c>
      <c r="F28" s="66">
        <v>2</v>
      </c>
      <c r="G28" s="66">
        <v>2</v>
      </c>
      <c r="H28" s="67">
        <v>603.20000000000005</v>
      </c>
      <c r="I28" s="67">
        <v>547.20000000000005</v>
      </c>
      <c r="J28" s="68">
        <v>28</v>
      </c>
      <c r="K28" s="69">
        <v>966382.99</v>
      </c>
      <c r="L28" s="67">
        <v>0</v>
      </c>
      <c r="M28" s="67">
        <v>0</v>
      </c>
      <c r="N28" s="67">
        <v>0</v>
      </c>
      <c r="O28" s="67">
        <v>966382.99</v>
      </c>
      <c r="P28" s="67">
        <v>0</v>
      </c>
      <c r="Q28" s="70">
        <v>0</v>
      </c>
      <c r="R28" s="71" t="s">
        <v>16</v>
      </c>
      <c r="S28" s="72"/>
      <c r="T28" s="76" t="s">
        <v>48</v>
      </c>
    </row>
    <row r="29" spans="1:21" s="55" customFormat="1" ht="41.25" customHeight="1">
      <c r="A29" s="50">
        <v>2</v>
      </c>
      <c r="B29" s="63" t="s">
        <v>81</v>
      </c>
      <c r="C29" s="73">
        <v>1976</v>
      </c>
      <c r="D29" s="65" t="s">
        <v>9</v>
      </c>
      <c r="E29" s="65" t="s">
        <v>47</v>
      </c>
      <c r="F29" s="66">
        <v>2</v>
      </c>
      <c r="G29" s="66">
        <v>4</v>
      </c>
      <c r="H29" s="67">
        <v>1234.5</v>
      </c>
      <c r="I29" s="67">
        <v>1105.5</v>
      </c>
      <c r="J29" s="68">
        <v>49</v>
      </c>
      <c r="K29" s="69">
        <v>788712.72</v>
      </c>
      <c r="L29" s="67">
        <v>0</v>
      </c>
      <c r="M29" s="67">
        <v>0</v>
      </c>
      <c r="N29" s="67">
        <v>0</v>
      </c>
      <c r="O29" s="69">
        <v>7712712.7199999997</v>
      </c>
      <c r="P29" s="67">
        <v>0</v>
      </c>
      <c r="Q29" s="70">
        <v>0</v>
      </c>
      <c r="R29" s="71" t="s">
        <v>16</v>
      </c>
      <c r="S29" s="72"/>
      <c r="T29" s="71" t="s">
        <v>48</v>
      </c>
    </row>
  </sheetData>
  <mergeCells count="33">
    <mergeCell ref="N8:N9"/>
    <mergeCell ref="P8:P9"/>
    <mergeCell ref="A25:B25"/>
    <mergeCell ref="A26:T26"/>
    <mergeCell ref="A24:T24"/>
    <mergeCell ref="A18:T18"/>
    <mergeCell ref="A19:B19"/>
    <mergeCell ref="A17:B17"/>
    <mergeCell ref="H6:H9"/>
    <mergeCell ref="I6:I9"/>
    <mergeCell ref="J6:J9"/>
    <mergeCell ref="A16:T16"/>
    <mergeCell ref="B2:H2"/>
    <mergeCell ref="K7:K9"/>
    <mergeCell ref="C6:C9"/>
    <mergeCell ref="A27:B27"/>
    <mergeCell ref="M8:M9"/>
    <mergeCell ref="P2:T2"/>
    <mergeCell ref="L8:L9"/>
    <mergeCell ref="A11:B11"/>
    <mergeCell ref="P1:S1"/>
    <mergeCell ref="R6:R9"/>
    <mergeCell ref="T6:T9"/>
    <mergeCell ref="A3:T5"/>
    <mergeCell ref="A6:A9"/>
    <mergeCell ref="B6:B9"/>
    <mergeCell ref="G6:G9"/>
    <mergeCell ref="K6:Q6"/>
    <mergeCell ref="D6:D9"/>
    <mergeCell ref="F6:F9"/>
    <mergeCell ref="L7:Q7"/>
    <mergeCell ref="E6:E9"/>
    <mergeCell ref="O8:O9"/>
  </mergeCells>
  <pageMargins left="0.31496062992125984" right="0.31496062992125984" top="0.15748031496062992" bottom="0.35433070866141736" header="0.31496062992125984" footer="0.31496062992125984"/>
  <pageSetup paperSize="9" scale="48" fitToHeight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topLeftCell="A4" zoomScale="80" zoomScaleNormal="90" zoomScaleSheetLayoutView="80" workbookViewId="0">
      <selection activeCell="I24" sqref="I24"/>
    </sheetView>
  </sheetViews>
  <sheetFormatPr defaultRowHeight="15"/>
  <cols>
    <col min="1" max="1" width="5" style="28" customWidth="1"/>
    <col min="2" max="2" width="20" style="5" customWidth="1"/>
    <col min="3" max="3" width="15.85546875" style="5" customWidth="1"/>
    <col min="4" max="4" width="14.7109375" style="5" customWidth="1"/>
    <col min="5" max="5" width="7.7109375" style="5" customWidth="1"/>
    <col min="6" max="6" width="14.42578125" style="5" customWidth="1"/>
    <col min="7" max="7" width="11.85546875" style="5" customWidth="1"/>
    <col min="8" max="8" width="14.5703125" style="5" customWidth="1"/>
    <col min="9" max="9" width="13.7109375" style="5" customWidth="1"/>
    <col min="10" max="10" width="13.28515625" style="5" customWidth="1"/>
    <col min="11" max="11" width="12.28515625" style="5" customWidth="1"/>
    <col min="12" max="12" width="14.140625" style="5" customWidth="1"/>
    <col min="13" max="13" width="9.140625" style="5"/>
    <col min="14" max="14" width="15.28515625" style="5" customWidth="1"/>
    <col min="15" max="15" width="14.140625" style="5" customWidth="1"/>
    <col min="16" max="16" width="15.42578125" style="5" customWidth="1"/>
    <col min="17" max="17" width="16" style="5" customWidth="1"/>
    <col min="18" max="18" width="12.5703125" style="5" bestFit="1" customWidth="1"/>
    <col min="19" max="19" width="9.140625" style="5"/>
    <col min="20" max="20" width="16" style="5" customWidth="1"/>
    <col min="21" max="21" width="10" style="5" bestFit="1" customWidth="1"/>
    <col min="22" max="16384" width="9.140625" style="5"/>
  </cols>
  <sheetData>
    <row r="1" spans="1:20">
      <c r="O1" s="16" t="s">
        <v>66</v>
      </c>
      <c r="P1" s="16"/>
      <c r="Q1" s="16"/>
    </row>
    <row r="2" spans="1:20" ht="113.25" customHeight="1">
      <c r="O2" s="103" t="s">
        <v>96</v>
      </c>
      <c r="P2" s="103"/>
      <c r="Q2" s="103"/>
    </row>
    <row r="3" spans="1:20" ht="78" customHeight="1">
      <c r="D3" s="152" t="s">
        <v>93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5" spans="1:20" ht="25.5" customHeight="1">
      <c r="A5" s="117" t="s">
        <v>0</v>
      </c>
      <c r="B5" s="153" t="s">
        <v>1</v>
      </c>
      <c r="C5" s="156" t="s">
        <v>65</v>
      </c>
      <c r="D5" s="158" t="s">
        <v>61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23" t="s">
        <v>62</v>
      </c>
      <c r="P5" s="124"/>
      <c r="Q5" s="124"/>
      <c r="R5" s="125"/>
    </row>
    <row r="6" spans="1:20" ht="153">
      <c r="A6" s="118"/>
      <c r="B6" s="154"/>
      <c r="C6" s="157"/>
      <c r="D6" s="38" t="s">
        <v>49</v>
      </c>
      <c r="E6" s="160" t="s">
        <v>50</v>
      </c>
      <c r="F6" s="161"/>
      <c r="G6" s="160" t="s">
        <v>51</v>
      </c>
      <c r="H6" s="161"/>
      <c r="I6" s="160" t="s">
        <v>52</v>
      </c>
      <c r="J6" s="161"/>
      <c r="K6" s="160" t="s">
        <v>53</v>
      </c>
      <c r="L6" s="161"/>
      <c r="M6" s="160" t="s">
        <v>54</v>
      </c>
      <c r="N6" s="161"/>
      <c r="O6" s="35" t="s">
        <v>55</v>
      </c>
      <c r="P6" s="35" t="s">
        <v>56</v>
      </c>
      <c r="Q6" s="35" t="s">
        <v>63</v>
      </c>
      <c r="R6" s="31" t="s">
        <v>80</v>
      </c>
    </row>
    <row r="7" spans="1:20">
      <c r="A7" s="118"/>
      <c r="B7" s="155"/>
      <c r="C7" s="2" t="s">
        <v>57</v>
      </c>
      <c r="D7" s="3" t="s">
        <v>57</v>
      </c>
      <c r="E7" s="1" t="s">
        <v>58</v>
      </c>
      <c r="F7" s="37" t="s">
        <v>57</v>
      </c>
      <c r="G7" s="37" t="s">
        <v>59</v>
      </c>
      <c r="H7" s="37" t="s">
        <v>57</v>
      </c>
      <c r="I7" s="3" t="s">
        <v>59</v>
      </c>
      <c r="J7" s="3" t="s">
        <v>57</v>
      </c>
      <c r="K7" s="37" t="s">
        <v>59</v>
      </c>
      <c r="L7" s="37" t="s">
        <v>57</v>
      </c>
      <c r="M7" s="37" t="s">
        <v>60</v>
      </c>
      <c r="N7" s="37" t="s">
        <v>57</v>
      </c>
      <c r="O7" s="3" t="s">
        <v>57</v>
      </c>
      <c r="P7" s="3" t="s">
        <v>57</v>
      </c>
      <c r="Q7" s="3" t="s">
        <v>57</v>
      </c>
      <c r="R7" s="3" t="s">
        <v>57</v>
      </c>
    </row>
    <row r="8" spans="1:20">
      <c r="A8" s="17">
        <v>1</v>
      </c>
      <c r="B8" s="15">
        <v>2</v>
      </c>
      <c r="C8" s="14">
        <v>3</v>
      </c>
      <c r="D8" s="15">
        <v>4</v>
      </c>
      <c r="E8" s="14">
        <v>5</v>
      </c>
      <c r="F8" s="15">
        <v>6</v>
      </c>
      <c r="G8" s="14">
        <v>7</v>
      </c>
      <c r="H8" s="15">
        <v>8</v>
      </c>
      <c r="I8" s="14">
        <v>9</v>
      </c>
      <c r="J8" s="15">
        <v>10</v>
      </c>
      <c r="K8" s="14">
        <v>11</v>
      </c>
      <c r="L8" s="15">
        <v>12</v>
      </c>
      <c r="M8" s="14">
        <v>13</v>
      </c>
      <c r="N8" s="15">
        <v>14</v>
      </c>
      <c r="O8" s="14">
        <v>15</v>
      </c>
      <c r="P8" s="15">
        <v>16</v>
      </c>
      <c r="Q8" s="14">
        <v>17</v>
      </c>
      <c r="R8" s="15">
        <v>18</v>
      </c>
    </row>
    <row r="9" spans="1:20" s="78" customFormat="1">
      <c r="A9" s="150" t="s">
        <v>87</v>
      </c>
      <c r="B9" s="151"/>
      <c r="C9" s="77">
        <f>C13</f>
        <v>530120.66</v>
      </c>
      <c r="D9" s="77">
        <f>D13</f>
        <v>321006.08999999997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f>K13</f>
        <v>1070</v>
      </c>
      <c r="L9" s="77">
        <f>L13</f>
        <v>73861.48</v>
      </c>
      <c r="M9" s="77">
        <f>M13</f>
        <v>203</v>
      </c>
      <c r="N9" s="77">
        <f>N13</f>
        <v>135253.09</v>
      </c>
      <c r="O9" s="77">
        <v>0</v>
      </c>
      <c r="P9" s="77">
        <v>0</v>
      </c>
      <c r="Q9" s="77">
        <v>0</v>
      </c>
      <c r="R9" s="77">
        <v>0</v>
      </c>
      <c r="T9" s="79"/>
    </row>
    <row r="10" spans="1:20" s="78" customFormat="1">
      <c r="A10" s="99"/>
      <c r="B10" s="220"/>
      <c r="C10" s="221"/>
      <c r="D10" s="221"/>
      <c r="E10" s="221"/>
      <c r="F10" s="221"/>
      <c r="G10" s="221"/>
      <c r="H10" s="221"/>
      <c r="I10" s="221" t="s">
        <v>102</v>
      </c>
      <c r="J10" s="221"/>
      <c r="K10" s="221"/>
      <c r="L10" s="221"/>
      <c r="M10" s="221"/>
      <c r="N10" s="221"/>
      <c r="O10" s="221"/>
      <c r="P10" s="221"/>
      <c r="Q10" s="222"/>
      <c r="R10" s="77"/>
      <c r="T10" s="79"/>
    </row>
    <row r="11" spans="1:20" s="78" customFormat="1">
      <c r="A11" s="99" t="s">
        <v>101</v>
      </c>
      <c r="B11" s="220"/>
      <c r="C11" s="77">
        <v>0</v>
      </c>
      <c r="D11" s="77">
        <v>0</v>
      </c>
      <c r="E11" s="77">
        <v>0</v>
      </c>
      <c r="F11" s="77">
        <v>0</v>
      </c>
      <c r="G11" s="77">
        <v>1413</v>
      </c>
      <c r="H11" s="77">
        <v>45948.78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T11" s="79"/>
    </row>
    <row r="12" spans="1:20" s="78" customFormat="1">
      <c r="A12" s="162" t="s">
        <v>11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73"/>
      <c r="R12" s="80"/>
    </row>
    <row r="13" spans="1:20" s="78" customFormat="1" ht="21.75" customHeight="1">
      <c r="A13" s="135" t="s">
        <v>12</v>
      </c>
      <c r="B13" s="135"/>
      <c r="C13" s="77">
        <f>C14+C15+C16+C17</f>
        <v>530120.66</v>
      </c>
      <c r="D13" s="77">
        <f>D14+D15+D16+D17</f>
        <v>321006.08999999997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f>K17</f>
        <v>1070</v>
      </c>
      <c r="L13" s="77">
        <f>L17</f>
        <v>73861.48</v>
      </c>
      <c r="M13" s="77">
        <f>M17</f>
        <v>203</v>
      </c>
      <c r="N13" s="77">
        <f>N17</f>
        <v>135253.09</v>
      </c>
      <c r="O13" s="77">
        <v>0</v>
      </c>
      <c r="P13" s="77">
        <v>0</v>
      </c>
      <c r="Q13" s="77">
        <v>0</v>
      </c>
      <c r="R13" s="77">
        <v>0</v>
      </c>
    </row>
    <row r="14" spans="1:20" s="78" customFormat="1" ht="26.25">
      <c r="A14" s="81">
        <v>1</v>
      </c>
      <c r="B14" s="82" t="s">
        <v>17</v>
      </c>
      <c r="C14" s="83">
        <v>105823.44</v>
      </c>
      <c r="D14" s="83">
        <v>105823.44</v>
      </c>
      <c r="E14" s="84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</row>
    <row r="15" spans="1:20" s="78" customFormat="1" ht="26.25">
      <c r="A15" s="81">
        <v>2</v>
      </c>
      <c r="B15" s="82" t="s">
        <v>18</v>
      </c>
      <c r="C15" s="83">
        <v>85620.88</v>
      </c>
      <c r="D15" s="83">
        <v>85620.88</v>
      </c>
      <c r="E15" s="84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</row>
    <row r="16" spans="1:20" s="78" customFormat="1" ht="26.25">
      <c r="A16" s="81">
        <v>3</v>
      </c>
      <c r="B16" s="82" t="s">
        <v>19</v>
      </c>
      <c r="C16" s="83">
        <v>85133.42</v>
      </c>
      <c r="D16" s="83">
        <v>85133.42</v>
      </c>
      <c r="E16" s="84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</row>
    <row r="17" spans="1:18" s="78" customFormat="1" ht="26.25">
      <c r="A17" s="81">
        <v>4</v>
      </c>
      <c r="B17" s="82" t="s">
        <v>81</v>
      </c>
      <c r="C17" s="83">
        <v>253542.92</v>
      </c>
      <c r="D17" s="83">
        <v>44428.35</v>
      </c>
      <c r="E17" s="84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1070</v>
      </c>
      <c r="L17" s="85">
        <v>73861.48</v>
      </c>
      <c r="M17" s="85">
        <v>203</v>
      </c>
      <c r="N17" s="85">
        <v>135253.09</v>
      </c>
      <c r="O17" s="85">
        <v>0</v>
      </c>
      <c r="P17" s="85">
        <v>0</v>
      </c>
      <c r="Q17" s="85">
        <v>0</v>
      </c>
      <c r="R17" s="85">
        <v>0</v>
      </c>
    </row>
    <row r="18" spans="1:18">
      <c r="A18" s="8"/>
      <c r="B18" s="51"/>
      <c r="C18" s="52"/>
      <c r="D18" s="52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</sheetData>
  <mergeCells count="15">
    <mergeCell ref="A12:Q12"/>
    <mergeCell ref="A13:B13"/>
    <mergeCell ref="A9:B9"/>
    <mergeCell ref="D3:O3"/>
    <mergeCell ref="O2:Q2"/>
    <mergeCell ref="A5:A7"/>
    <mergeCell ref="B5:B7"/>
    <mergeCell ref="C5:C6"/>
    <mergeCell ref="D5:N5"/>
    <mergeCell ref="E6:F6"/>
    <mergeCell ref="G6:H6"/>
    <mergeCell ref="I6:J6"/>
    <mergeCell ref="K6:L6"/>
    <mergeCell ref="M6:N6"/>
    <mergeCell ref="O5:R5"/>
  </mergeCells>
  <pageMargins left="0.11811023622047245" right="0.19685039370078741" top="0.15748031496062992" bottom="0.15748031496062992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topLeftCell="A10" zoomScaleSheetLayoutView="100" workbookViewId="0">
      <selection activeCell="D24" sqref="D24"/>
    </sheetView>
  </sheetViews>
  <sheetFormatPr defaultRowHeight="15"/>
  <cols>
    <col min="1" max="1" width="5" style="28" customWidth="1"/>
    <col min="2" max="2" width="19.28515625" style="5" customWidth="1"/>
    <col min="3" max="3" width="15.42578125" style="5" customWidth="1"/>
    <col min="4" max="4" width="14" style="5" customWidth="1"/>
    <col min="5" max="5" width="14.140625" style="5" customWidth="1"/>
    <col min="6" max="6" width="13.5703125" style="5" customWidth="1"/>
    <col min="7" max="7" width="13" style="5" customWidth="1"/>
    <col min="8" max="8" width="14.140625" style="5" customWidth="1"/>
    <col min="9" max="9" width="14.85546875" style="5" customWidth="1"/>
    <col min="10" max="10" width="11.85546875" style="5" customWidth="1"/>
    <col min="11" max="11" width="12.42578125" style="5" customWidth="1"/>
    <col min="12" max="12" width="13.85546875" style="5" customWidth="1"/>
    <col min="13" max="13" width="12.42578125" style="5" customWidth="1"/>
    <col min="14" max="14" width="12.85546875" style="5" customWidth="1"/>
    <col min="15" max="15" width="11.42578125" style="5" bestFit="1" customWidth="1"/>
    <col min="16" max="16" width="12.42578125" style="5" bestFit="1" customWidth="1"/>
    <col min="17" max="17" width="9.140625" style="5"/>
    <col min="18" max="18" width="11.42578125" style="5" bestFit="1" customWidth="1"/>
    <col min="19" max="16384" width="9.140625" style="5"/>
  </cols>
  <sheetData>
    <row r="1" spans="1:18">
      <c r="K1" s="16" t="s">
        <v>78</v>
      </c>
      <c r="L1" s="16"/>
      <c r="M1" s="16"/>
      <c r="N1" s="16"/>
    </row>
    <row r="2" spans="1:18" ht="84" customHeight="1">
      <c r="K2" s="103" t="s">
        <v>96</v>
      </c>
      <c r="L2" s="103"/>
      <c r="M2" s="103"/>
      <c r="N2" s="103"/>
    </row>
    <row r="3" spans="1:18" ht="116.25" customHeight="1">
      <c r="C3" s="152" t="s">
        <v>92</v>
      </c>
      <c r="D3" s="152"/>
      <c r="E3" s="152"/>
      <c r="F3" s="152"/>
      <c r="G3" s="152"/>
      <c r="H3" s="152"/>
      <c r="I3" s="152"/>
      <c r="J3" s="152"/>
      <c r="K3" s="152"/>
      <c r="L3" s="36"/>
    </row>
    <row r="5" spans="1:18" ht="31.5" customHeight="1">
      <c r="A5" s="117" t="s">
        <v>0</v>
      </c>
      <c r="B5" s="166" t="s">
        <v>1</v>
      </c>
      <c r="C5" s="158" t="s">
        <v>68</v>
      </c>
      <c r="D5" s="158"/>
      <c r="E5" s="158"/>
      <c r="F5" s="158"/>
      <c r="G5" s="158"/>
      <c r="H5" s="158"/>
      <c r="I5" s="158"/>
      <c r="J5" s="169" t="s">
        <v>77</v>
      </c>
      <c r="K5" s="169"/>
      <c r="L5" s="169"/>
      <c r="M5" s="169"/>
      <c r="N5" s="169"/>
    </row>
    <row r="6" spans="1:18" ht="15" customHeight="1">
      <c r="A6" s="117"/>
      <c r="B6" s="167"/>
      <c r="C6" s="128" t="s">
        <v>69</v>
      </c>
      <c r="D6" s="123" t="s">
        <v>76</v>
      </c>
      <c r="E6" s="124"/>
      <c r="F6" s="124"/>
      <c r="G6" s="124"/>
      <c r="H6" s="124"/>
      <c r="I6" s="125"/>
      <c r="J6" s="113" t="s">
        <v>69</v>
      </c>
      <c r="K6" s="123" t="s">
        <v>76</v>
      </c>
      <c r="L6" s="124"/>
      <c r="M6" s="124"/>
      <c r="N6" s="125"/>
    </row>
    <row r="7" spans="1:18" ht="82.5" customHeight="1">
      <c r="A7" s="117"/>
      <c r="B7" s="167"/>
      <c r="C7" s="129"/>
      <c r="D7" s="35" t="s">
        <v>70</v>
      </c>
      <c r="E7" s="35" t="s">
        <v>71</v>
      </c>
      <c r="F7" s="35" t="s">
        <v>72</v>
      </c>
      <c r="G7" s="35" t="s">
        <v>73</v>
      </c>
      <c r="H7" s="35" t="s">
        <v>74</v>
      </c>
      <c r="I7" s="35" t="s">
        <v>75</v>
      </c>
      <c r="J7" s="115"/>
      <c r="K7" s="35" t="s">
        <v>70</v>
      </c>
      <c r="L7" s="35" t="s">
        <v>71</v>
      </c>
      <c r="M7" s="35" t="s">
        <v>72</v>
      </c>
      <c r="N7" s="35" t="s">
        <v>74</v>
      </c>
    </row>
    <row r="8" spans="1:18">
      <c r="A8" s="117"/>
      <c r="B8" s="168"/>
      <c r="C8" s="2" t="s">
        <v>57</v>
      </c>
      <c r="D8" s="37" t="s">
        <v>57</v>
      </c>
      <c r="E8" s="37" t="s">
        <v>57</v>
      </c>
      <c r="F8" s="37" t="s">
        <v>57</v>
      </c>
      <c r="G8" s="37" t="s">
        <v>57</v>
      </c>
      <c r="H8" s="37" t="s">
        <v>57</v>
      </c>
      <c r="I8" s="37" t="s">
        <v>57</v>
      </c>
      <c r="J8" s="37" t="s">
        <v>57</v>
      </c>
      <c r="K8" s="37" t="s">
        <v>57</v>
      </c>
      <c r="L8" s="37" t="s">
        <v>57</v>
      </c>
      <c r="M8" s="37" t="s">
        <v>57</v>
      </c>
      <c r="N8" s="37" t="s">
        <v>57</v>
      </c>
    </row>
    <row r="9" spans="1:18">
      <c r="A9" s="7">
        <v>1</v>
      </c>
      <c r="B9" s="4">
        <v>2</v>
      </c>
      <c r="C9" s="7">
        <v>3</v>
      </c>
      <c r="D9" s="4">
        <v>4</v>
      </c>
      <c r="E9" s="7">
        <v>5</v>
      </c>
      <c r="F9" s="4">
        <v>6</v>
      </c>
      <c r="G9" s="7">
        <v>7</v>
      </c>
      <c r="H9" s="4">
        <v>8</v>
      </c>
      <c r="I9" s="7">
        <v>9</v>
      </c>
      <c r="J9" s="4">
        <v>10</v>
      </c>
      <c r="K9" s="7">
        <v>11</v>
      </c>
      <c r="L9" s="4">
        <v>12</v>
      </c>
      <c r="M9" s="7">
        <v>13</v>
      </c>
      <c r="N9" s="4">
        <v>14</v>
      </c>
    </row>
    <row r="10" spans="1:18" s="78" customFormat="1">
      <c r="A10" s="170" t="s">
        <v>88</v>
      </c>
      <c r="B10" s="171"/>
      <c r="C10" s="77">
        <f>C14</f>
        <v>321006.08999999997</v>
      </c>
      <c r="D10" s="77">
        <f>D14</f>
        <v>138288.87</v>
      </c>
      <c r="E10" s="77">
        <v>0</v>
      </c>
      <c r="F10" s="77">
        <f>F14</f>
        <v>138288.87</v>
      </c>
      <c r="G10" s="77">
        <f>G14</f>
        <v>44428.35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P10" s="79"/>
      <c r="R10" s="79"/>
    </row>
    <row r="11" spans="1:18" s="78" customFormat="1">
      <c r="A11" s="99"/>
      <c r="B11" s="220"/>
      <c r="C11" s="221"/>
      <c r="D11" s="221"/>
      <c r="E11" s="221"/>
      <c r="F11" s="221"/>
      <c r="G11" s="223" t="s">
        <v>102</v>
      </c>
      <c r="H11" s="221"/>
      <c r="I11" s="221"/>
      <c r="J11" s="221"/>
      <c r="K11" s="221"/>
      <c r="L11" s="221"/>
      <c r="M11" s="221"/>
      <c r="N11" s="221"/>
      <c r="P11" s="79"/>
      <c r="R11" s="79"/>
    </row>
    <row r="12" spans="1:18" s="78" customFormat="1">
      <c r="A12" s="170" t="s">
        <v>101</v>
      </c>
      <c r="B12" s="171"/>
      <c r="C12" s="77">
        <v>0</v>
      </c>
      <c r="D12" s="77">
        <v>0</v>
      </c>
      <c r="E12" s="77">
        <v>0</v>
      </c>
      <c r="F12" s="77">
        <v>0</v>
      </c>
      <c r="G12" s="77">
        <f>G16</f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P12" s="79"/>
      <c r="R12" s="79"/>
    </row>
    <row r="13" spans="1:18" s="78" customFormat="1">
      <c r="A13" s="162" t="s">
        <v>11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8" s="78" customFormat="1">
      <c r="A14" s="164" t="s">
        <v>12</v>
      </c>
      <c r="B14" s="165"/>
      <c r="C14" s="86">
        <f>C15+C16+C17+C18</f>
        <v>321006.08999999997</v>
      </c>
      <c r="D14" s="86">
        <f>D15+D16+D17</f>
        <v>138288.87</v>
      </c>
      <c r="E14" s="86">
        <v>0</v>
      </c>
      <c r="F14" s="86">
        <f>F15+F16+F17</f>
        <v>138288.87</v>
      </c>
      <c r="G14" s="86">
        <f>G18</f>
        <v>44428.35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</row>
    <row r="15" spans="1:18" s="78" customFormat="1" ht="26.25">
      <c r="A15" s="81">
        <v>1</v>
      </c>
      <c r="B15" s="82" t="s">
        <v>17</v>
      </c>
      <c r="C15" s="83">
        <v>105823.44</v>
      </c>
      <c r="D15" s="83">
        <v>52911.72</v>
      </c>
      <c r="E15" s="83">
        <v>0</v>
      </c>
      <c r="F15" s="83">
        <v>52911.72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</row>
    <row r="16" spans="1:18" s="78" customFormat="1" ht="26.25">
      <c r="A16" s="81">
        <v>2</v>
      </c>
      <c r="B16" s="82" t="s">
        <v>18</v>
      </c>
      <c r="C16" s="83">
        <v>85620.88</v>
      </c>
      <c r="D16" s="83">
        <v>42810.44</v>
      </c>
      <c r="E16" s="83">
        <v>0</v>
      </c>
      <c r="F16" s="83">
        <v>42810.44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</row>
    <row r="17" spans="1:14" s="78" customFormat="1" ht="26.25">
      <c r="A17" s="81">
        <v>3</v>
      </c>
      <c r="B17" s="82" t="s">
        <v>19</v>
      </c>
      <c r="C17" s="83">
        <v>85133.42</v>
      </c>
      <c r="D17" s="83">
        <v>42566.71</v>
      </c>
      <c r="E17" s="83">
        <v>0</v>
      </c>
      <c r="F17" s="83">
        <v>42566.71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</row>
    <row r="18" spans="1:14" s="78" customFormat="1" ht="26.25">
      <c r="A18" s="81">
        <v>4</v>
      </c>
      <c r="B18" s="82" t="s">
        <v>81</v>
      </c>
      <c r="C18" s="83">
        <v>44428.35</v>
      </c>
      <c r="D18" s="83">
        <v>0</v>
      </c>
      <c r="E18" s="83">
        <v>0</v>
      </c>
      <c r="F18" s="83">
        <v>0</v>
      </c>
      <c r="G18" s="83">
        <v>44428.35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</row>
  </sheetData>
  <mergeCells count="14">
    <mergeCell ref="A13:N13"/>
    <mergeCell ref="A14:B14"/>
    <mergeCell ref="K2:N2"/>
    <mergeCell ref="C3:K3"/>
    <mergeCell ref="C5:I5"/>
    <mergeCell ref="D6:I6"/>
    <mergeCell ref="C6:C7"/>
    <mergeCell ref="J6:J7"/>
    <mergeCell ref="K6:N6"/>
    <mergeCell ref="A5:A8"/>
    <mergeCell ref="B5:B8"/>
    <mergeCell ref="J5:N5"/>
    <mergeCell ref="A10:B10"/>
    <mergeCell ref="A12:B12"/>
  </mergeCells>
  <pageMargins left="0.19685039370078741" right="0.19685039370078741" top="0.35433070866141736" bottom="0.19685039370078741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topLeftCell="A4" zoomScaleSheetLayoutView="100" workbookViewId="0">
      <selection activeCell="J15" sqref="J15"/>
    </sheetView>
  </sheetViews>
  <sheetFormatPr defaultRowHeight="15"/>
  <cols>
    <col min="1" max="1" width="4.7109375" style="28" customWidth="1"/>
    <col min="2" max="2" width="20.7109375" style="5" customWidth="1"/>
    <col min="3" max="3" width="14.42578125" style="5" customWidth="1"/>
    <col min="4" max="4" width="14.140625" style="5" customWidth="1"/>
    <col min="5" max="5" width="9.140625" style="5"/>
    <col min="6" max="6" width="13.28515625" style="5" customWidth="1"/>
    <col min="7" max="7" width="11" style="5" customWidth="1"/>
    <col min="8" max="8" width="14.140625" style="5" customWidth="1"/>
    <col min="9" max="9" width="9.140625" style="5"/>
    <col min="10" max="10" width="12.5703125" style="5" customWidth="1"/>
    <col min="11" max="11" width="10.42578125" style="5" customWidth="1"/>
    <col min="12" max="12" width="13.140625" style="5" customWidth="1"/>
    <col min="13" max="13" width="9.140625" style="5"/>
    <col min="14" max="14" width="14" style="5" customWidth="1"/>
    <col min="15" max="15" width="12.7109375" style="5" customWidth="1"/>
    <col min="16" max="16" width="12.85546875" style="5" customWidth="1"/>
    <col min="17" max="17" width="13.140625" style="5" customWidth="1"/>
    <col min="18" max="18" width="12.42578125" style="5" bestFit="1" customWidth="1"/>
    <col min="19" max="19" width="15" style="5" bestFit="1" customWidth="1"/>
    <col min="20" max="16384" width="9.140625" style="5"/>
  </cols>
  <sheetData>
    <row r="1" spans="1:19">
      <c r="O1" s="29"/>
      <c r="P1" s="172" t="s">
        <v>67</v>
      </c>
      <c r="Q1" s="172"/>
      <c r="R1" s="172"/>
    </row>
    <row r="2" spans="1:19" ht="119.25" customHeight="1">
      <c r="O2" s="30"/>
      <c r="P2" s="103" t="s">
        <v>97</v>
      </c>
      <c r="Q2" s="103"/>
      <c r="R2" s="103"/>
    </row>
    <row r="3" spans="1:19" ht="90.75" customHeight="1">
      <c r="D3" s="152" t="s">
        <v>91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5" spans="1:19" ht="26.25" customHeight="1">
      <c r="A5" s="117" t="s">
        <v>0</v>
      </c>
      <c r="B5" s="153" t="s">
        <v>1</v>
      </c>
      <c r="C5" s="156" t="s">
        <v>65</v>
      </c>
      <c r="D5" s="158" t="s">
        <v>61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23" t="s">
        <v>62</v>
      </c>
      <c r="P5" s="124"/>
      <c r="Q5" s="124"/>
      <c r="R5" s="125"/>
    </row>
    <row r="6" spans="1:19" ht="153">
      <c r="A6" s="118"/>
      <c r="B6" s="154"/>
      <c r="C6" s="157"/>
      <c r="D6" s="38" t="s">
        <v>49</v>
      </c>
      <c r="E6" s="160" t="s">
        <v>50</v>
      </c>
      <c r="F6" s="161"/>
      <c r="G6" s="160" t="s">
        <v>51</v>
      </c>
      <c r="H6" s="161"/>
      <c r="I6" s="160" t="s">
        <v>52</v>
      </c>
      <c r="J6" s="161"/>
      <c r="K6" s="160" t="s">
        <v>53</v>
      </c>
      <c r="L6" s="161"/>
      <c r="M6" s="160" t="s">
        <v>54</v>
      </c>
      <c r="N6" s="161"/>
      <c r="O6" s="35" t="s">
        <v>55</v>
      </c>
      <c r="P6" s="35" t="s">
        <v>56</v>
      </c>
      <c r="Q6" s="35" t="s">
        <v>63</v>
      </c>
      <c r="R6" s="31" t="s">
        <v>80</v>
      </c>
    </row>
    <row r="7" spans="1:19">
      <c r="A7" s="118"/>
      <c r="B7" s="155"/>
      <c r="C7" s="2" t="s">
        <v>57</v>
      </c>
      <c r="D7" s="3" t="s">
        <v>57</v>
      </c>
      <c r="E7" s="1" t="s">
        <v>58</v>
      </c>
      <c r="F7" s="37" t="s">
        <v>57</v>
      </c>
      <c r="G7" s="37" t="s">
        <v>59</v>
      </c>
      <c r="H7" s="37" t="s">
        <v>57</v>
      </c>
      <c r="I7" s="3" t="s">
        <v>59</v>
      </c>
      <c r="J7" s="3" t="s">
        <v>57</v>
      </c>
      <c r="K7" s="37" t="s">
        <v>59</v>
      </c>
      <c r="L7" s="37" t="s">
        <v>57</v>
      </c>
      <c r="M7" s="37" t="s">
        <v>60</v>
      </c>
      <c r="N7" s="37" t="s">
        <v>57</v>
      </c>
      <c r="O7" s="3" t="s">
        <v>57</v>
      </c>
      <c r="P7" s="3" t="s">
        <v>57</v>
      </c>
      <c r="Q7" s="3" t="s">
        <v>57</v>
      </c>
      <c r="R7" s="3" t="s">
        <v>57</v>
      </c>
    </row>
    <row r="8" spans="1:19" s="78" customFormat="1">
      <c r="A8" s="87">
        <v>1</v>
      </c>
      <c r="B8" s="88">
        <v>2</v>
      </c>
      <c r="C8" s="87">
        <v>3</v>
      </c>
      <c r="D8" s="88">
        <v>4</v>
      </c>
      <c r="E8" s="87">
        <v>5</v>
      </c>
      <c r="F8" s="88">
        <v>6</v>
      </c>
      <c r="G8" s="87">
        <v>7</v>
      </c>
      <c r="H8" s="88">
        <v>8</v>
      </c>
      <c r="I8" s="87">
        <v>9</v>
      </c>
      <c r="J8" s="88">
        <v>10</v>
      </c>
      <c r="K8" s="87">
        <v>11</v>
      </c>
      <c r="L8" s="88">
        <v>12</v>
      </c>
      <c r="M8" s="87">
        <v>13</v>
      </c>
      <c r="N8" s="88">
        <v>14</v>
      </c>
      <c r="O8" s="87">
        <v>15</v>
      </c>
      <c r="P8" s="88">
        <v>16</v>
      </c>
      <c r="Q8" s="87">
        <v>17</v>
      </c>
      <c r="R8" s="88">
        <v>18</v>
      </c>
    </row>
    <row r="9" spans="1:19" s="78" customFormat="1">
      <c r="A9" s="150" t="s">
        <v>87</v>
      </c>
      <c r="B9" s="151"/>
      <c r="C9" s="77">
        <v>8849095.7100000009</v>
      </c>
      <c r="D9" s="77">
        <v>2602218.5699999998</v>
      </c>
      <c r="E9" s="77">
        <v>0</v>
      </c>
      <c r="F9" s="77">
        <v>0</v>
      </c>
      <c r="G9" s="77">
        <v>1413</v>
      </c>
      <c r="H9" s="77">
        <v>0</v>
      </c>
      <c r="I9" s="77">
        <v>0</v>
      </c>
      <c r="J9" s="77">
        <v>0</v>
      </c>
      <c r="K9" s="77">
        <f>K11</f>
        <v>1070</v>
      </c>
      <c r="L9" s="77">
        <f t="shared" ref="L9:N9" si="0">L11</f>
        <v>2710281.63</v>
      </c>
      <c r="M9" s="77">
        <f t="shared" si="0"/>
        <v>0</v>
      </c>
      <c r="N9" s="77">
        <f t="shared" si="0"/>
        <v>0</v>
      </c>
      <c r="O9" s="77">
        <v>0</v>
      </c>
      <c r="P9" s="77">
        <v>0</v>
      </c>
      <c r="Q9" s="77">
        <v>0</v>
      </c>
      <c r="R9" s="77">
        <v>0</v>
      </c>
      <c r="S9" s="79"/>
    </row>
    <row r="10" spans="1:19" s="78" customFormat="1">
      <c r="A10" s="162" t="s">
        <v>14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73"/>
      <c r="R10" s="80"/>
    </row>
    <row r="11" spans="1:19" s="78" customFormat="1">
      <c r="A11" s="135" t="s">
        <v>15</v>
      </c>
      <c r="B11" s="135"/>
      <c r="C11" s="77">
        <v>8849095.7100000009</v>
      </c>
      <c r="D11" s="77">
        <v>2602218.5699999998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f>K13</f>
        <v>1070</v>
      </c>
      <c r="L11" s="77">
        <f t="shared" ref="L11:N11" si="1">L13</f>
        <v>2710281.63</v>
      </c>
      <c r="M11" s="77">
        <f t="shared" si="1"/>
        <v>0</v>
      </c>
      <c r="N11" s="77">
        <f t="shared" si="1"/>
        <v>0</v>
      </c>
      <c r="O11" s="77">
        <v>0</v>
      </c>
      <c r="P11" s="77">
        <v>0</v>
      </c>
      <c r="Q11" s="77">
        <v>0</v>
      </c>
      <c r="R11" s="77">
        <v>0</v>
      </c>
    </row>
    <row r="12" spans="1:19" s="78" customFormat="1" ht="26.25">
      <c r="A12" s="81">
        <v>3</v>
      </c>
      <c r="B12" s="82" t="s">
        <v>19</v>
      </c>
      <c r="C12" s="83">
        <v>966382.99</v>
      </c>
      <c r="D12" s="83">
        <v>966382.99</v>
      </c>
      <c r="E12" s="84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</row>
    <row r="13" spans="1:19" s="89" customFormat="1" ht="26.25">
      <c r="A13" s="81">
        <v>4</v>
      </c>
      <c r="B13" s="82" t="s">
        <v>81</v>
      </c>
      <c r="C13" s="83">
        <v>7882712.7199999997</v>
      </c>
      <c r="D13" s="83">
        <v>1635835.58</v>
      </c>
      <c r="E13" s="84">
        <v>0</v>
      </c>
      <c r="F13" s="85">
        <v>0</v>
      </c>
      <c r="G13" s="85">
        <v>1413</v>
      </c>
      <c r="H13" s="85">
        <v>0</v>
      </c>
      <c r="I13" s="85">
        <v>0</v>
      </c>
      <c r="J13" s="85">
        <v>0</v>
      </c>
      <c r="K13" s="85">
        <v>1070</v>
      </c>
      <c r="L13" s="85">
        <v>2710281.63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</row>
    <row r="14" spans="1:19" s="13" customFormat="1">
      <c r="A14" s="8"/>
      <c r="B14" s="12"/>
      <c r="C14" s="11"/>
      <c r="D14" s="9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9" s="13" customFormat="1">
      <c r="A15" s="8"/>
      <c r="B15" s="12"/>
      <c r="C15" s="11"/>
      <c r="D15" s="9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9" s="13" customFormat="1">
      <c r="A16" s="8"/>
      <c r="B16" s="12"/>
      <c r="C16" s="11"/>
      <c r="D16" s="9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</sheetData>
  <mergeCells count="16">
    <mergeCell ref="P2:R2"/>
    <mergeCell ref="P1:R1"/>
    <mergeCell ref="A10:Q10"/>
    <mergeCell ref="D3:O3"/>
    <mergeCell ref="A11:B11"/>
    <mergeCell ref="I6:J6"/>
    <mergeCell ref="K6:L6"/>
    <mergeCell ref="M6:N6"/>
    <mergeCell ref="A9:B9"/>
    <mergeCell ref="A5:A7"/>
    <mergeCell ref="B5:B7"/>
    <mergeCell ref="C5:C6"/>
    <mergeCell ref="D5:N5"/>
    <mergeCell ref="E6:F6"/>
    <mergeCell ref="G6:H6"/>
    <mergeCell ref="O5:R5"/>
  </mergeCells>
  <pageMargins left="0.11811023622047245" right="0.11811023622047245" top="0.35433070866141736" bottom="0.15748031496062992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topLeftCell="A7" zoomScaleSheetLayoutView="100" workbookViewId="0">
      <selection activeCell="E26" sqref="E26"/>
    </sheetView>
  </sheetViews>
  <sheetFormatPr defaultRowHeight="15"/>
  <cols>
    <col min="1" max="1" width="4.85546875" style="28" customWidth="1"/>
    <col min="2" max="2" width="20.42578125" style="5" customWidth="1"/>
    <col min="3" max="3" width="16" style="5" customWidth="1"/>
    <col min="4" max="4" width="16.140625" style="5" customWidth="1"/>
    <col min="5" max="5" width="13.7109375" style="5" customWidth="1"/>
    <col min="6" max="6" width="14.5703125" style="5" customWidth="1"/>
    <col min="7" max="7" width="13.5703125" style="5" customWidth="1"/>
    <col min="8" max="8" width="13.42578125" style="5" customWidth="1"/>
    <col min="9" max="9" width="14.140625" style="5" customWidth="1"/>
    <col min="10" max="10" width="12.28515625" style="5" customWidth="1"/>
    <col min="11" max="11" width="13.140625" style="5" customWidth="1"/>
    <col min="12" max="12" width="15.140625" style="5" customWidth="1"/>
    <col min="13" max="13" width="13.85546875" style="5" customWidth="1"/>
    <col min="14" max="14" width="13.140625" style="5" customWidth="1"/>
    <col min="15" max="15" width="12.42578125" style="5" bestFit="1" customWidth="1"/>
    <col min="16" max="16" width="13.5703125" style="5" bestFit="1" customWidth="1"/>
    <col min="17" max="16384" width="9.140625" style="5"/>
  </cols>
  <sheetData>
    <row r="1" spans="1:14">
      <c r="K1" s="16" t="s">
        <v>79</v>
      </c>
      <c r="L1" s="16"/>
      <c r="M1" s="16"/>
      <c r="N1" s="16"/>
    </row>
    <row r="2" spans="1:14" ht="80.25" customHeight="1">
      <c r="K2" s="103" t="s">
        <v>98</v>
      </c>
      <c r="L2" s="103"/>
      <c r="M2" s="103"/>
      <c r="N2" s="103"/>
    </row>
    <row r="3" spans="1:14" ht="131.25" customHeight="1">
      <c r="C3" s="152" t="s">
        <v>90</v>
      </c>
      <c r="D3" s="152"/>
      <c r="E3" s="152"/>
      <c r="F3" s="152"/>
      <c r="G3" s="152"/>
      <c r="H3" s="152"/>
      <c r="I3" s="152"/>
      <c r="J3" s="152"/>
      <c r="K3" s="152"/>
      <c r="L3" s="36"/>
    </row>
    <row r="5" spans="1:14">
      <c r="A5" s="174" t="s">
        <v>0</v>
      </c>
      <c r="B5" s="166" t="s">
        <v>1</v>
      </c>
      <c r="C5" s="158" t="s">
        <v>68</v>
      </c>
      <c r="D5" s="158"/>
      <c r="E5" s="158"/>
      <c r="F5" s="158"/>
      <c r="G5" s="158"/>
      <c r="H5" s="158"/>
      <c r="I5" s="158"/>
      <c r="J5" s="169" t="s">
        <v>77</v>
      </c>
      <c r="K5" s="169"/>
      <c r="L5" s="169"/>
      <c r="M5" s="169"/>
      <c r="N5" s="169"/>
    </row>
    <row r="6" spans="1:14">
      <c r="A6" s="175"/>
      <c r="B6" s="167"/>
      <c r="C6" s="128" t="s">
        <v>69</v>
      </c>
      <c r="D6" s="123" t="s">
        <v>76</v>
      </c>
      <c r="E6" s="124"/>
      <c r="F6" s="124"/>
      <c r="G6" s="124"/>
      <c r="H6" s="124"/>
      <c r="I6" s="125"/>
      <c r="J6" s="113" t="s">
        <v>69</v>
      </c>
      <c r="K6" s="123" t="s">
        <v>76</v>
      </c>
      <c r="L6" s="124"/>
      <c r="M6" s="124"/>
      <c r="N6" s="125"/>
    </row>
    <row r="7" spans="1:14" ht="83.25" customHeight="1">
      <c r="A7" s="175"/>
      <c r="B7" s="167"/>
      <c r="C7" s="129"/>
      <c r="D7" s="35" t="s">
        <v>70</v>
      </c>
      <c r="E7" s="35" t="s">
        <v>71</v>
      </c>
      <c r="F7" s="35" t="s">
        <v>72</v>
      </c>
      <c r="G7" s="35" t="s">
        <v>73</v>
      </c>
      <c r="H7" s="35" t="s">
        <v>74</v>
      </c>
      <c r="I7" s="35" t="s">
        <v>75</v>
      </c>
      <c r="J7" s="115"/>
      <c r="K7" s="35" t="s">
        <v>70</v>
      </c>
      <c r="L7" s="35" t="s">
        <v>71</v>
      </c>
      <c r="M7" s="35" t="s">
        <v>72</v>
      </c>
      <c r="N7" s="35" t="s">
        <v>74</v>
      </c>
    </row>
    <row r="8" spans="1:14">
      <c r="A8" s="176"/>
      <c r="B8" s="168"/>
      <c r="C8" s="2" t="s">
        <v>57</v>
      </c>
      <c r="D8" s="37" t="s">
        <v>57</v>
      </c>
      <c r="E8" s="37" t="s">
        <v>57</v>
      </c>
      <c r="F8" s="37" t="s">
        <v>57</v>
      </c>
      <c r="G8" s="37" t="s">
        <v>57</v>
      </c>
      <c r="H8" s="37" t="s">
        <v>57</v>
      </c>
      <c r="I8" s="37" t="s">
        <v>57</v>
      </c>
      <c r="J8" s="37" t="s">
        <v>57</v>
      </c>
      <c r="K8" s="37" t="s">
        <v>57</v>
      </c>
      <c r="L8" s="37" t="s">
        <v>57</v>
      </c>
      <c r="M8" s="37" t="s">
        <v>57</v>
      </c>
      <c r="N8" s="37" t="s">
        <v>57</v>
      </c>
    </row>
    <row r="9" spans="1:14">
      <c r="A9" s="6">
        <v>1</v>
      </c>
      <c r="B9" s="4">
        <v>2</v>
      </c>
      <c r="C9" s="7">
        <v>3</v>
      </c>
      <c r="D9" s="4">
        <v>4</v>
      </c>
      <c r="E9" s="7">
        <v>5</v>
      </c>
      <c r="F9" s="4">
        <v>6</v>
      </c>
      <c r="G9" s="7">
        <v>7</v>
      </c>
      <c r="H9" s="4">
        <v>8</v>
      </c>
      <c r="I9" s="7">
        <v>9</v>
      </c>
      <c r="J9" s="4">
        <v>10</v>
      </c>
      <c r="K9" s="7">
        <v>11</v>
      </c>
      <c r="L9" s="4">
        <v>12</v>
      </c>
      <c r="M9" s="7">
        <v>13</v>
      </c>
      <c r="N9" s="4">
        <v>14</v>
      </c>
    </row>
    <row r="10" spans="1:14" s="78" customFormat="1">
      <c r="A10" s="224" t="s">
        <v>88</v>
      </c>
      <c r="B10" s="225"/>
      <c r="C10" s="226">
        <f>C14</f>
        <v>2602218.5699999998</v>
      </c>
      <c r="D10" s="226">
        <v>966382.99</v>
      </c>
      <c r="E10" s="226">
        <v>0</v>
      </c>
      <c r="F10" s="226">
        <v>0</v>
      </c>
      <c r="G10" s="226">
        <f>G14</f>
        <v>1635835.58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</row>
    <row r="11" spans="1:14" s="231" customFormat="1">
      <c r="A11" s="230"/>
      <c r="B11" s="220"/>
      <c r="C11" s="221"/>
      <c r="D11" s="221"/>
      <c r="E11" s="221"/>
      <c r="F11" s="221"/>
      <c r="G11" s="221" t="s">
        <v>11</v>
      </c>
      <c r="H11" s="221"/>
      <c r="I11" s="221"/>
      <c r="J11" s="221"/>
      <c r="K11" s="221"/>
      <c r="L11" s="221"/>
      <c r="M11" s="221"/>
      <c r="N11" s="221"/>
    </row>
    <row r="12" spans="1:14" s="78" customFormat="1">
      <c r="A12" s="227" t="s">
        <v>104</v>
      </c>
      <c r="B12" s="228" t="s">
        <v>105</v>
      </c>
      <c r="C12" s="229">
        <v>0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</row>
    <row r="13" spans="1:14" s="78" customFormat="1">
      <c r="A13" s="149" t="s">
        <v>14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s="78" customFormat="1">
      <c r="A14" s="135" t="s">
        <v>15</v>
      </c>
      <c r="B14" s="135"/>
      <c r="C14" s="77">
        <v>2602218.5699999998</v>
      </c>
      <c r="D14" s="77">
        <v>966382.99</v>
      </c>
      <c r="E14" s="77">
        <v>0</v>
      </c>
      <c r="F14" s="77">
        <v>0</v>
      </c>
      <c r="G14" s="77">
        <f>G16</f>
        <v>1635835.58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s="78" customFormat="1" ht="26.25">
      <c r="A15" s="81">
        <v>1</v>
      </c>
      <c r="B15" s="82" t="s">
        <v>19</v>
      </c>
      <c r="C15" s="83">
        <v>966382.99</v>
      </c>
      <c r="D15" s="83">
        <v>966382.99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</row>
    <row r="16" spans="1:14" s="89" customFormat="1" ht="26.25">
      <c r="A16" s="81">
        <v>2</v>
      </c>
      <c r="B16" s="82" t="s">
        <v>81</v>
      </c>
      <c r="C16" s="83">
        <v>1635835.58</v>
      </c>
      <c r="D16" s="85">
        <v>0</v>
      </c>
      <c r="E16" s="85">
        <v>0</v>
      </c>
      <c r="F16" s="85">
        <v>0</v>
      </c>
      <c r="G16" s="85">
        <v>1635835.58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</row>
  </sheetData>
  <mergeCells count="13">
    <mergeCell ref="A10:B10"/>
    <mergeCell ref="A13:N13"/>
    <mergeCell ref="A14:B14"/>
    <mergeCell ref="K2:N2"/>
    <mergeCell ref="C3:K3"/>
    <mergeCell ref="A5:A8"/>
    <mergeCell ref="B5:B8"/>
    <mergeCell ref="C5:I5"/>
    <mergeCell ref="J5:N5"/>
    <mergeCell ref="C6:C7"/>
    <mergeCell ref="D6:I6"/>
    <mergeCell ref="J6:J7"/>
    <mergeCell ref="K6:N6"/>
  </mergeCells>
  <printOptions horizontalCentered="1"/>
  <pageMargins left="0.11811023622047245" right="0" top="0.15748031496062992" bottom="0.35433070866141736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topLeftCell="A19" zoomScaleNormal="80" zoomScaleSheetLayoutView="100" workbookViewId="0">
      <selection activeCell="C14" sqref="C14"/>
    </sheetView>
  </sheetViews>
  <sheetFormatPr defaultRowHeight="15"/>
  <cols>
    <col min="1" max="1" width="4.42578125" style="5" customWidth="1"/>
    <col min="2" max="2" width="28" style="5" customWidth="1"/>
    <col min="3" max="3" width="14.140625" style="5" customWidth="1"/>
    <col min="4" max="4" width="11.28515625" style="5" bestFit="1" customWidth="1"/>
    <col min="5" max="7" width="9.140625" style="5"/>
    <col min="8" max="9" width="13.140625" style="5" customWidth="1"/>
    <col min="10" max="12" width="9.140625" style="5"/>
    <col min="13" max="13" width="19.5703125" style="5" customWidth="1"/>
    <col min="14" max="14" width="23.28515625" style="5" customWidth="1"/>
    <col min="15" max="16384" width="9.140625" style="5"/>
  </cols>
  <sheetData>
    <row r="1" spans="1:17">
      <c r="I1" s="22"/>
      <c r="J1" s="22"/>
      <c r="K1" s="22"/>
      <c r="L1" s="108" t="s">
        <v>99</v>
      </c>
      <c r="M1" s="108"/>
      <c r="N1" s="108"/>
    </row>
    <row r="2" spans="1:17" ht="96" customHeight="1">
      <c r="L2" s="201"/>
      <c r="M2" s="202"/>
      <c r="N2" s="202"/>
    </row>
    <row r="3" spans="1:17">
      <c r="M3" s="203"/>
      <c r="N3" s="204"/>
    </row>
    <row r="4" spans="1:17" ht="18.75">
      <c r="A4" s="205" t="s">
        <v>26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3"/>
      <c r="O4" s="23"/>
      <c r="P4" s="22"/>
      <c r="Q4" s="22"/>
    </row>
    <row r="5" spans="1:17" ht="18.75">
      <c r="A5" s="205" t="s">
        <v>27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3"/>
      <c r="O5" s="23"/>
    </row>
    <row r="6" spans="1:17" ht="44.25" customHeight="1">
      <c r="A6" s="207" t="s">
        <v>89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3"/>
      <c r="O6" s="22"/>
      <c r="P6" s="22"/>
      <c r="Q6" s="22"/>
    </row>
    <row r="7" spans="1:17" ht="18.75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pans="1:17" hidden="1"/>
    <row r="9" spans="1:17" ht="18" customHeight="1">
      <c r="A9" s="166" t="s">
        <v>0</v>
      </c>
      <c r="B9" s="193" t="s">
        <v>28</v>
      </c>
      <c r="C9" s="166" t="s">
        <v>29</v>
      </c>
      <c r="D9" s="166" t="s">
        <v>30</v>
      </c>
      <c r="E9" s="196" t="s">
        <v>31</v>
      </c>
      <c r="F9" s="197"/>
      <c r="G9" s="197"/>
      <c r="H9" s="197"/>
      <c r="I9" s="197"/>
      <c r="J9" s="198" t="s">
        <v>32</v>
      </c>
      <c r="K9" s="197"/>
      <c r="L9" s="197"/>
      <c r="M9" s="197"/>
      <c r="N9" s="197"/>
      <c r="O9" s="24" t="s">
        <v>21</v>
      </c>
      <c r="P9" s="21"/>
      <c r="Q9" s="21"/>
    </row>
    <row r="10" spans="1:17">
      <c r="A10" s="191"/>
      <c r="B10" s="194"/>
      <c r="C10" s="167"/>
      <c r="D10" s="167"/>
      <c r="E10" s="200" t="s">
        <v>22</v>
      </c>
      <c r="F10" s="200" t="s">
        <v>23</v>
      </c>
      <c r="G10" s="200" t="s">
        <v>24</v>
      </c>
      <c r="H10" s="200" t="s">
        <v>25</v>
      </c>
      <c r="I10" s="200" t="s">
        <v>33</v>
      </c>
      <c r="J10" s="200" t="s">
        <v>22</v>
      </c>
      <c r="K10" s="200" t="s">
        <v>23</v>
      </c>
      <c r="L10" s="200" t="s">
        <v>24</v>
      </c>
      <c r="M10" s="200" t="s">
        <v>25</v>
      </c>
      <c r="N10" s="200" t="s">
        <v>33</v>
      </c>
      <c r="O10" s="21"/>
      <c r="P10" s="21"/>
      <c r="Q10" s="21"/>
    </row>
    <row r="11" spans="1:17" ht="105" customHeight="1">
      <c r="A11" s="192"/>
      <c r="B11" s="195"/>
      <c r="C11" s="199"/>
      <c r="D11" s="199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1"/>
      <c r="P11" s="21"/>
      <c r="Q11" s="21"/>
    </row>
    <row r="12" spans="1:17" ht="15.75">
      <c r="A12" s="25">
        <v>1</v>
      </c>
      <c r="B12" s="25">
        <v>2</v>
      </c>
      <c r="C12" s="26">
        <v>3</v>
      </c>
      <c r="D12" s="26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</row>
    <row r="13" spans="1:17" s="78" customFormat="1" ht="15.75">
      <c r="A13" s="186" t="s">
        <v>86</v>
      </c>
      <c r="B13" s="187"/>
      <c r="C13" s="90">
        <v>5528.9</v>
      </c>
      <c r="D13" s="91">
        <v>204</v>
      </c>
      <c r="E13" s="91">
        <v>0</v>
      </c>
      <c r="F13" s="91">
        <v>0</v>
      </c>
      <c r="G13" s="91">
        <v>0</v>
      </c>
      <c r="H13" s="91">
        <v>6</v>
      </c>
      <c r="I13" s="91">
        <v>6</v>
      </c>
      <c r="J13" s="90">
        <v>0</v>
      </c>
      <c r="K13" s="90">
        <v>0</v>
      </c>
      <c r="L13" s="90">
        <v>0</v>
      </c>
      <c r="M13" s="90">
        <f>M17+M20</f>
        <v>9379216.370000001</v>
      </c>
      <c r="N13" s="90">
        <f>N17+N20</f>
        <v>9379216.370000001</v>
      </c>
      <c r="O13" s="48"/>
      <c r="P13" s="48"/>
      <c r="Q13" s="48"/>
    </row>
    <row r="14" spans="1:17" s="100" customFormat="1" ht="15.75">
      <c r="A14" s="101"/>
      <c r="B14" s="100" t="s">
        <v>101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0">
        <v>0</v>
      </c>
      <c r="J14" s="102">
        <v>0</v>
      </c>
      <c r="K14" s="100">
        <v>0</v>
      </c>
      <c r="L14" s="102">
        <v>0</v>
      </c>
      <c r="M14" s="102">
        <v>0</v>
      </c>
      <c r="N14" s="100">
        <v>0</v>
      </c>
    </row>
    <row r="15" spans="1:17" s="78" customFormat="1" ht="15.75">
      <c r="A15" s="181" t="s">
        <v>82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3"/>
      <c r="O15" s="93"/>
      <c r="P15" s="93"/>
      <c r="Q15" s="48"/>
    </row>
    <row r="16" spans="1:17" s="78" customFormat="1" ht="15.75">
      <c r="A16" s="177" t="s">
        <v>84</v>
      </c>
      <c r="B16" s="178"/>
      <c r="C16" s="92">
        <v>0</v>
      </c>
      <c r="D16" s="94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3"/>
      <c r="P16" s="93"/>
      <c r="Q16" s="48"/>
    </row>
    <row r="17" spans="1:17" s="78" customFormat="1" ht="15.75">
      <c r="A17" s="179" t="s">
        <v>12</v>
      </c>
      <c r="B17" s="180"/>
      <c r="C17" s="92">
        <v>3691.2</v>
      </c>
      <c r="D17" s="92">
        <v>127</v>
      </c>
      <c r="E17" s="92">
        <v>0</v>
      </c>
      <c r="F17" s="92">
        <v>0</v>
      </c>
      <c r="G17" s="92">
        <v>0</v>
      </c>
      <c r="H17" s="92">
        <v>4</v>
      </c>
      <c r="I17" s="92">
        <v>4</v>
      </c>
      <c r="J17" s="92">
        <v>0</v>
      </c>
      <c r="K17" s="92">
        <v>0</v>
      </c>
      <c r="L17" s="92">
        <v>0</v>
      </c>
      <c r="M17" s="92">
        <v>530120.66</v>
      </c>
      <c r="N17" s="92">
        <v>530120.66</v>
      </c>
      <c r="O17" s="93"/>
      <c r="P17" s="93"/>
      <c r="Q17" s="48"/>
    </row>
    <row r="18" spans="1:17" s="185" customFormat="1">
      <c r="A18" s="184" t="s">
        <v>100</v>
      </c>
    </row>
    <row r="19" spans="1:17" s="78" customFormat="1" ht="30.75" customHeight="1">
      <c r="A19" s="177" t="s">
        <v>84</v>
      </c>
      <c r="B19" s="178"/>
      <c r="C19" s="92">
        <v>3691.2</v>
      </c>
      <c r="D19" s="94">
        <v>127</v>
      </c>
      <c r="E19" s="95">
        <v>0</v>
      </c>
      <c r="F19" s="95">
        <v>0</v>
      </c>
      <c r="G19" s="95">
        <v>0</v>
      </c>
      <c r="H19" s="95">
        <v>4</v>
      </c>
      <c r="I19" s="95">
        <f t="shared" ref="I19" si="0">H19</f>
        <v>4</v>
      </c>
      <c r="J19" s="92">
        <v>0</v>
      </c>
      <c r="K19" s="92">
        <v>0</v>
      </c>
      <c r="L19" s="92">
        <v>0</v>
      </c>
      <c r="M19" s="92">
        <v>530120.66</v>
      </c>
      <c r="N19" s="92">
        <v>530120.66</v>
      </c>
    </row>
    <row r="20" spans="1:17" s="78" customFormat="1" ht="15.75">
      <c r="A20" s="179" t="s">
        <v>15</v>
      </c>
      <c r="B20" s="180"/>
      <c r="C20" s="92">
        <v>1837.7</v>
      </c>
      <c r="D20" s="94">
        <v>77</v>
      </c>
      <c r="E20" s="94">
        <v>0</v>
      </c>
      <c r="F20" s="94">
        <v>0</v>
      </c>
      <c r="G20" s="94">
        <v>0</v>
      </c>
      <c r="H20" s="94">
        <v>2</v>
      </c>
      <c r="I20" s="94">
        <v>2</v>
      </c>
      <c r="J20" s="92">
        <v>0</v>
      </c>
      <c r="K20" s="92">
        <v>0</v>
      </c>
      <c r="L20" s="92">
        <v>0</v>
      </c>
      <c r="M20" s="92">
        <v>8849095.7100000009</v>
      </c>
      <c r="N20" s="92">
        <v>8849095.7100000009</v>
      </c>
    </row>
    <row r="21" spans="1:17" s="78" customFormat="1" ht="15.75">
      <c r="A21" s="188" t="s">
        <v>83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90"/>
    </row>
    <row r="22" spans="1:17" s="78" customFormat="1" ht="42.75" customHeight="1">
      <c r="A22" s="177" t="s">
        <v>85</v>
      </c>
      <c r="B22" s="178"/>
      <c r="C22" s="90">
        <v>1837.7</v>
      </c>
      <c r="D22" s="94">
        <v>77</v>
      </c>
      <c r="E22" s="95">
        <v>0</v>
      </c>
      <c r="F22" s="95">
        <v>0</v>
      </c>
      <c r="G22" s="95">
        <v>0</v>
      </c>
      <c r="H22" s="95">
        <v>2</v>
      </c>
      <c r="I22" s="95">
        <v>2</v>
      </c>
      <c r="J22" s="96">
        <v>0</v>
      </c>
      <c r="K22" s="96">
        <v>0</v>
      </c>
      <c r="L22" s="96">
        <v>0</v>
      </c>
      <c r="M22" s="92">
        <v>8849095.7100000009</v>
      </c>
      <c r="N22" s="92">
        <v>8849095.7100000009</v>
      </c>
    </row>
  </sheetData>
  <mergeCells count="32">
    <mergeCell ref="I10:I11"/>
    <mergeCell ref="J10:J11"/>
    <mergeCell ref="L1:N1"/>
    <mergeCell ref="L2:N2"/>
    <mergeCell ref="M3:N3"/>
    <mergeCell ref="A7:Q7"/>
    <mergeCell ref="A4:M4"/>
    <mergeCell ref="A5:M5"/>
    <mergeCell ref="A6:M6"/>
    <mergeCell ref="A13:B13"/>
    <mergeCell ref="A21:N21"/>
    <mergeCell ref="A9:A11"/>
    <mergeCell ref="B9:B11"/>
    <mergeCell ref="E9:I9"/>
    <mergeCell ref="J9:N9"/>
    <mergeCell ref="C9:C11"/>
    <mergeCell ref="D9:D11"/>
    <mergeCell ref="E10:E11"/>
    <mergeCell ref="K10:K11"/>
    <mergeCell ref="L10:L11"/>
    <mergeCell ref="M10:M11"/>
    <mergeCell ref="N10:N11"/>
    <mergeCell ref="F10:F11"/>
    <mergeCell ref="G10:G11"/>
    <mergeCell ref="H10:H11"/>
    <mergeCell ref="A22:B22"/>
    <mergeCell ref="A19:B19"/>
    <mergeCell ref="A17:B17"/>
    <mergeCell ref="A20:B20"/>
    <mergeCell ref="A15:N15"/>
    <mergeCell ref="A16:B16"/>
    <mergeCell ref="A18:XFD18"/>
  </mergeCells>
  <pageMargins left="0.70866141732283472" right="0.70866141732283472" top="0.74803149606299213" bottom="0.74803149606299213" header="0.31496062992125984" footer="0.31496062992125984"/>
  <pageSetup paperSize="9" scale="71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Rabota</cp:lastModifiedBy>
  <cp:lastPrinted>2018-11-01T05:50:49Z</cp:lastPrinted>
  <dcterms:created xsi:type="dcterms:W3CDTF">2014-06-05T07:45:33Z</dcterms:created>
  <dcterms:modified xsi:type="dcterms:W3CDTF">2018-11-01T05:50:54Z</dcterms:modified>
</cp:coreProperties>
</file>